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codeName="ThisWorkbook"/>
  <mc:AlternateContent xmlns:mc="http://schemas.openxmlformats.org/markup-compatibility/2006">
    <mc:Choice Requires="x15">
      <x15ac:absPath xmlns:x15ac="http://schemas.microsoft.com/office/spreadsheetml/2010/11/ac" url="\\Tsrfl011\03.寄附講座G\02 企業向け書式\01_寄附講座_募集要項・申込書式・ご利用の手引き\2026年度用\"/>
    </mc:Choice>
  </mc:AlternateContent>
  <xr:revisionPtr revIDLastSave="0" documentId="8_{A2F44A34-6B7E-44DF-9C04-7C0796A0FB10}" xr6:coauthVersionLast="47" xr6:coauthVersionMax="47" xr10:uidLastSave="{00000000-0000-0000-0000-000000000000}"/>
  <bookViews>
    <workbookView xWindow="28680" yWindow="-120" windowWidth="19440" windowHeight="10320" xr2:uid="{AAB220B6-8C37-43E4-89EF-5167A157A762}"/>
  </bookViews>
  <sheets>
    <sheet name="シート一覧" sheetId="1" r:id="rId1"/>
    <sheet name="①-補助事業のご利用に関するアンケート" sheetId="20" r:id="rId2"/>
    <sheet name="②-寄附講座実施申請書" sheetId="2" r:id="rId3"/>
    <sheet name="③-別紙1.寄附講座実施計画の概要" sheetId="3" r:id="rId4"/>
    <sheet name="③-別紙1.追加" sheetId="25" r:id="rId5"/>
    <sheet name="④-別紙1の別添Ⅰ.講師略歴書 " sheetId="4" r:id="rId6"/>
    <sheet name="④-別紙1の別添Ⅰ英語版 Lecturer's CV" sheetId="5" r:id="rId7"/>
    <sheet name="④-別紙1の別添Ⅱ講師・運営管理日程" sheetId="34" r:id="rId8"/>
    <sheet name="⑤-別紙2.予算概算" sheetId="29" r:id="rId9"/>
    <sheet name="⑤-別紙2.予算概算 (記入例)" sheetId="35" r:id="rId10"/>
    <sheet name="⑦-別紙3.寄附講座日程案" sheetId="8" r:id="rId11"/>
    <sheet name="⑧-別紙4.個人情報の取り扱いについて" sheetId="26" r:id="rId12"/>
    <sheet name="⑧-別紙4英語版 Personal Info Handling" sheetId="13" r:id="rId13"/>
    <sheet name="審査用案件概要シート" sheetId="16" state="hidden" r:id="rId14"/>
    <sheet name="審査資料別添１）日程案" sheetId="32" state="hidden" r:id="rId15"/>
    <sheet name="審査資料別添２）資機材概要 " sheetId="24" state="hidden" r:id="rId16"/>
    <sheet name="転記用シート" sheetId="36" state="hidden"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_A1" localSheetId="1">#REF!</definedName>
    <definedName name="__A1" localSheetId="7">#REF!</definedName>
    <definedName name="__A1" localSheetId="8">#REF!</definedName>
    <definedName name="__A1" localSheetId="9">#REF!</definedName>
    <definedName name="__A1">#REF!</definedName>
    <definedName name="_A1" localSheetId="1">#REF!</definedName>
    <definedName name="_A1" localSheetId="7">#REF!</definedName>
    <definedName name="_A1" localSheetId="8">#REF!</definedName>
    <definedName name="_A1" localSheetId="9">#REF!</definedName>
    <definedName name="_A1">#REF!</definedName>
    <definedName name="a" localSheetId="1">#REF!</definedName>
    <definedName name="a" localSheetId="7">#REF!</definedName>
    <definedName name="a" localSheetId="8">#REF!</definedName>
    <definedName name="a" localSheetId="9">#REF!</definedName>
    <definedName name="a">#REF!</definedName>
    <definedName name="access用">#REF!</definedName>
    <definedName name="AS2DocOpenMode" hidden="1">"AS2DocumentEdit"</definedName>
    <definedName name="cost">#REF!</definedName>
    <definedName name="data">#REF!</definedName>
    <definedName name="Google_Sheet_Link_1166572293_695662650" localSheetId="1" hidden="1">Z_633FC60D_7CF0_4D00_8C9D_AB60B4084988_.wvu.PrintArea</definedName>
    <definedName name="Google_Sheet_Link_1166572293_695662650" localSheetId="4" hidden="1">Z_633FC60D_7CF0_4D00_8C9D_AB60B4084988_.wvu.PrintArea</definedName>
    <definedName name="Google_Sheet_Link_1166572293_695662650" localSheetId="7" hidden="1">Z_633FC60D_7CF0_4D00_8C9D_AB60B4084988_.wvu.PrintArea</definedName>
    <definedName name="Google_Sheet_Link_1166572293_695662650" localSheetId="8" hidden="1">Z_633FC60D_7CF0_4D00_8C9D_AB60B4084988_.wvu.PrintArea</definedName>
    <definedName name="Google_Sheet_Link_1166572293_695662650" localSheetId="9" hidden="1">Z_633FC60D_7CF0_4D00_8C9D_AB60B4084988_.wvu.PrintArea</definedName>
    <definedName name="Google_Sheet_Link_1166572293_695662650" localSheetId="11" hidden="1">Z_633FC60D_7CF0_4D00_8C9D_AB60B4084988_.wvu.PrintArea</definedName>
    <definedName name="Google_Sheet_Link_1166572293_695662650" localSheetId="14" hidden="1">Z_633FC60D_7CF0_4D00_8C9D_AB60B4084988_.wvu.PrintArea</definedName>
    <definedName name="Google_Sheet_Link_1166572293_695662650" localSheetId="15" hidden="1">Z_633FC60D_7CF0_4D00_8C9D_AB60B4084988_.wvu.PrintArea</definedName>
    <definedName name="Google_Sheet_Link_1166572293_695662650" hidden="1">Z_633FC60D_7CF0_4D00_8C9D_AB60B4084988_.wvu.PrintArea</definedName>
    <definedName name="Google_Sheet_Link_1199827402_452721401" localSheetId="1" hidden="1">Z_633FC60D_7CF0_4D00_8C9D_AB60B4084988_.wvu.Rows</definedName>
    <definedName name="Google_Sheet_Link_1199827402_452721401" localSheetId="4" hidden="1">Z_633FC60D_7CF0_4D00_8C9D_AB60B4084988_.wvu.Rows</definedName>
    <definedName name="Google_Sheet_Link_1199827402_452721401" localSheetId="7" hidden="1">Z_633FC60D_7CF0_4D00_8C9D_AB60B4084988_.wvu.Rows</definedName>
    <definedName name="Google_Sheet_Link_1199827402_452721401" localSheetId="8" hidden="1">Z_633FC60D_7CF0_4D00_8C9D_AB60B4084988_.wvu.Rows</definedName>
    <definedName name="Google_Sheet_Link_1199827402_452721401" localSheetId="9" hidden="1">Z_633FC60D_7CF0_4D00_8C9D_AB60B4084988_.wvu.Rows</definedName>
    <definedName name="Google_Sheet_Link_1199827402_452721401" localSheetId="11" hidden="1">Z_633FC60D_7CF0_4D00_8C9D_AB60B4084988_.wvu.Rows</definedName>
    <definedName name="Google_Sheet_Link_1199827402_452721401" localSheetId="14" hidden="1">Z_633FC60D_7CF0_4D00_8C9D_AB60B4084988_.wvu.Rows</definedName>
    <definedName name="Google_Sheet_Link_1199827402_452721401" localSheetId="15" hidden="1">Z_633FC60D_7CF0_4D00_8C9D_AB60B4084988_.wvu.Rows</definedName>
    <definedName name="Google_Sheet_Link_1199827402_452721401" hidden="1">Z_633FC60D_7CF0_4D00_8C9D_AB60B4084988_.wvu.Rows</definedName>
    <definedName name="Google_Sheet_Link_1766067815_363478618" hidden="1">#N/A</definedName>
    <definedName name="Google_Sheet_Link_1924212157_2110657609" hidden="1">#N/A</definedName>
    <definedName name="Google_Sheet_Link_1961801048_2079896437" hidden="1">#N/A</definedName>
    <definedName name="Google_Sheet_Link_282847149_834275074" hidden="1">#N/A</definedName>
    <definedName name="Google_Sheet_Link_498866530_452721401" hidden="1">#N/A</definedName>
    <definedName name="Google_Sheet_Link_804514349_214870446" hidden="1">#N/A</definedName>
    <definedName name="Google_Sheet_Link_852782262_1646552310" hidden="1">#N/A</definedName>
    <definedName name="HTML_CodePage" hidden="1">932</definedName>
    <definedName name="HTML_Control" localSheetId="1" hidden="1">{"'Sheet1'!$G$19:$O$19"}</definedName>
    <definedName name="HTML_Control" localSheetId="7" hidden="1">{"'Sheet1'!$G$19:$O$19"}</definedName>
    <definedName name="HTML_Control" localSheetId="8" hidden="1">{"'Sheet1'!$G$19:$O$19"}</definedName>
    <definedName name="HTML_Control" localSheetId="9" hidden="1">{"'Sheet1'!$G$19:$O$19"}</definedName>
    <definedName name="HTML_Control" localSheetId="11" hidden="1">{"'Sheet1'!$G$19:$O$19"}</definedName>
    <definedName name="HTML_Control" localSheetId="15" hidden="1">{"'Sheet1'!$G$19:$O$19"}</definedName>
    <definedName name="HTML_Control" hidden="1">{"'Sheet1'!$G$19:$O$19"}</definedName>
    <definedName name="HTML_Description" hidden="1">""</definedName>
    <definedName name="HTML_Email" hidden="1">""</definedName>
    <definedName name="HTML_Header" hidden="1">"Sheet1"</definedName>
    <definedName name="HTML_LastUpdate" hidden="1">"0/9/6"</definedName>
    <definedName name="HTML_LineAfter" hidden="1">FALSE</definedName>
    <definedName name="HTML_LineBefore" hidden="1">FALSE</definedName>
    <definedName name="HTML_Name" hidden="1">"TKC"</definedName>
    <definedName name="HTML_OBDlg2" hidden="1">TRUE</definedName>
    <definedName name="HTML_OBDlg4" hidden="1">TRUE</definedName>
    <definedName name="HTML_OS" hidden="1">0</definedName>
    <definedName name="HTML_PathFile" hidden="1">"C:\My Documents\MyHTML.htm"</definedName>
    <definedName name="HTML_Title" hidden="1">"WNF申請FY2000改定版"</definedName>
    <definedName name="L_コース名">#REF!</definedName>
    <definedName name="No." localSheetId="7">[1]データ2!$B$5:$B$10</definedName>
    <definedName name="No.">#REF!</definedName>
    <definedName name="_xlnm.Print_Area" localSheetId="1">'①-補助事業のご利用に関するアンケート'!$A$1:$AR$48</definedName>
    <definedName name="_xlnm.Print_Area" localSheetId="2">'②-寄附講座実施申請書'!$A$1:$G$51</definedName>
    <definedName name="_xlnm.Print_Area" localSheetId="3">'③-別紙1.寄附講座実施計画の概要'!$A$1:$L$371</definedName>
    <definedName name="_xlnm.Print_Area" localSheetId="4">'③-別紙1.追加'!$A$1:$L$357</definedName>
    <definedName name="_xlnm.Print_Area" localSheetId="5">'④-別紙1の別添Ⅰ.講師略歴書 '!$A$1:$Z$73</definedName>
    <definedName name="_xlnm.Print_Area" localSheetId="6">'④-別紙1の別添Ⅰ英語版 Lecturer''s CV'!$A$1:$Z$68</definedName>
    <definedName name="_xlnm.Print_Area" localSheetId="7">'④-別紙1の別添Ⅱ講師・運営管理日程'!$P$4:$Y$47</definedName>
    <definedName name="_xlnm.Print_Area" localSheetId="8">'⑤-別紙2.予算概算'!$A$1:$Q$101</definedName>
    <definedName name="_xlnm.Print_Area" localSheetId="9">'⑤-別紙2.予算概算 (記入例)'!$A$1:$Q$101</definedName>
    <definedName name="_xlnm.Print_Area" localSheetId="10">'⑦-別紙3.寄附講座日程案'!$A$1:$G$38</definedName>
    <definedName name="_xlnm.Print_Area" localSheetId="11">'⑧-別紙4.個人情報の取り扱いについて'!$B$1:$K$46</definedName>
    <definedName name="_xlnm.Print_Area" localSheetId="12">'⑧-別紙4英語版 Personal Info Handling'!$B$1:$H$51</definedName>
    <definedName name="_xlnm.Print_Area" localSheetId="0">シート一覧!$A$1:$L$42</definedName>
    <definedName name="_xlnm.Print_Area" localSheetId="14">'審査資料別添１）日程案'!$A$1:$G$38</definedName>
    <definedName name="_xlnm.Print_Area" localSheetId="15">'審査資料別添２）資機材概要 '!$A$1:$J$24</definedName>
    <definedName name="_xlnm.Print_Area" localSheetId="13">審査用案件概要シート!$A$1:$Q$74</definedName>
    <definedName name="_xlnm.Print_Area">#REF!</definedName>
    <definedName name="Print_Area_MI" localSheetId="1">#REF!</definedName>
    <definedName name="Print_Area_MI" localSheetId="7">#REF!</definedName>
    <definedName name="Print_Area_MI" localSheetId="8">#REF!</definedName>
    <definedName name="Print_Area_MI" localSheetId="9">#REF!</definedName>
    <definedName name="Print_Area_MI" localSheetId="15">#REF!</definedName>
    <definedName name="Print_Area_MI">#REF!</definedName>
    <definedName name="PRINT_AREA_MI1" localSheetId="1">#REF!</definedName>
    <definedName name="PRINT_AREA_MI1" localSheetId="7">#REF!</definedName>
    <definedName name="PRINT_AREA_MI1" localSheetId="8">#REF!</definedName>
    <definedName name="PRINT_AREA_MI1" localSheetId="9">#REF!</definedName>
    <definedName name="PRINT_AREA_MI1">#REF!</definedName>
    <definedName name="Sheet1" localSheetId="1">#REF!</definedName>
    <definedName name="Sheet1" localSheetId="7">#REF!</definedName>
    <definedName name="Sheet1" localSheetId="8">#REF!</definedName>
    <definedName name="Sheet1" localSheetId="9">#REF!</definedName>
    <definedName name="Sheet1">#REF!</definedName>
    <definedName name="shukusha">#REF!</definedName>
    <definedName name="sssss">#REF!</definedName>
    <definedName name="TextRefCopy2" localSheetId="7">[2]★CF精算表!#REF!</definedName>
    <definedName name="TextRefCopy2">#REF!</definedName>
    <definedName name="TextRefCopy3" localSheetId="1">#REF!</definedName>
    <definedName name="TextRefCopy3" localSheetId="7">#REF!</definedName>
    <definedName name="TextRefCopy3" localSheetId="8">#REF!</definedName>
    <definedName name="TextRefCopy3" localSheetId="9">#REF!</definedName>
    <definedName name="TextRefCopy3" localSheetId="15">#REF!</definedName>
    <definedName name="TextRefCopy3">#REF!</definedName>
    <definedName name="TextRefCopy4" localSheetId="1">#REF!</definedName>
    <definedName name="TextRefCopy4" localSheetId="7">#REF!</definedName>
    <definedName name="TextRefCopy4" localSheetId="8">#REF!</definedName>
    <definedName name="TextRefCopy4" localSheetId="9">#REF!</definedName>
    <definedName name="TextRefCopy4">#REF!</definedName>
    <definedName name="TextRefCopy5" localSheetId="1">#REF!</definedName>
    <definedName name="TextRefCopy5" localSheetId="7">#REF!</definedName>
    <definedName name="TextRefCopy5" localSheetId="8">#REF!</definedName>
    <definedName name="TextRefCopy5" localSheetId="9">#REF!</definedName>
    <definedName name="TextRefCopy5">#REF!</definedName>
    <definedName name="TextRefCopy6">#REF!</definedName>
    <definedName name="TextRefCopy7">#REF!</definedName>
    <definedName name="TextRefCopyRangeCount" hidden="1">7</definedName>
    <definedName name="wnfmgt" localSheetId="1" hidden="1">{"'Sheet1'!$G$19:$O$19"}</definedName>
    <definedName name="wnfmgt" localSheetId="7" hidden="1">{"'Sheet1'!$G$19:$O$19"}</definedName>
    <definedName name="wnfmgt" localSheetId="8" hidden="1">{"'Sheet1'!$G$19:$O$19"}</definedName>
    <definedName name="wnfmgt" localSheetId="9" hidden="1">{"'Sheet1'!$G$19:$O$19"}</definedName>
    <definedName name="wnfmgt" localSheetId="11" hidden="1">{"'Sheet1'!$G$19:$O$19"}</definedName>
    <definedName name="wnfmgt" localSheetId="15" hidden="1">{"'Sheet1'!$G$19:$O$19"}</definedName>
    <definedName name="wnfmgt" hidden="1">{"'Sheet1'!$G$19:$O$19"}</definedName>
    <definedName name="Z_3B7F916D_6764_47A4_8348_B779871C7256_.wvu.PrintArea" localSheetId="1" hidden="1">'①-補助事業のご利用に関するアンケート'!#REF!</definedName>
    <definedName name="Z_633FC60D_7CF0_4D00_8C9D_AB60B4084988_.wvu.Cols" localSheetId="5" hidden="1">'④-別紙1の別添Ⅰ.講師略歴書 '!$Z:$Z,'④-別紙1の別添Ⅰ.講師略歴書 '!$JV:$JV,'④-別紙1の別添Ⅰ.講師略歴書 '!$TR:$TR,'④-別紙1の別添Ⅰ.講師略歴書 '!$ADN:$ADN,'④-別紙1の別添Ⅰ.講師略歴書 '!$ANJ:$ANJ,'④-別紙1の別添Ⅰ.講師略歴書 '!$AXF:$AXF,'④-別紙1の別添Ⅰ.講師略歴書 '!$BHB:$BHB,'④-別紙1の別添Ⅰ.講師略歴書 '!$BQX:$BQX,'④-別紙1の別添Ⅰ.講師略歴書 '!$CAT:$CAT,'④-別紙1の別添Ⅰ.講師略歴書 '!$CKP:$CKP,'④-別紙1の別添Ⅰ.講師略歴書 '!$CUL:$CUL,'④-別紙1の別添Ⅰ.講師略歴書 '!$DEH:$DEH,'④-別紙1の別添Ⅰ.講師略歴書 '!$DOD:$DOD,'④-別紙1の別添Ⅰ.講師略歴書 '!$DXZ:$DXZ,'④-別紙1の別添Ⅰ.講師略歴書 '!$EHV:$EHV,'④-別紙1の別添Ⅰ.講師略歴書 '!$ERR:$ERR,'④-別紙1の別添Ⅰ.講師略歴書 '!$FBN:$FBN,'④-別紙1の別添Ⅰ.講師略歴書 '!$FLJ:$FLJ,'④-別紙1の別添Ⅰ.講師略歴書 '!$FVF:$FVF,'④-別紙1の別添Ⅰ.講師略歴書 '!$GFB:$GFB,'④-別紙1の別添Ⅰ.講師略歴書 '!$GOX:$GOX,'④-別紙1の別添Ⅰ.講師略歴書 '!$GYT:$GYT,'④-別紙1の別添Ⅰ.講師略歴書 '!$HIP:$HIP,'④-別紙1の別添Ⅰ.講師略歴書 '!$HSL:$HSL,'④-別紙1の別添Ⅰ.講師略歴書 '!$ICH:$ICH,'④-別紙1の別添Ⅰ.講師略歴書 '!$IMD:$IMD,'④-別紙1の別添Ⅰ.講師略歴書 '!$IVZ:$IVZ,'④-別紙1の別添Ⅰ.講師略歴書 '!$JFV:$JFV,'④-別紙1の別添Ⅰ.講師略歴書 '!$JPR:$JPR,'④-別紙1の別添Ⅰ.講師略歴書 '!$JZN:$JZN,'④-別紙1の別添Ⅰ.講師略歴書 '!$KJJ:$KJJ,'④-別紙1の別添Ⅰ.講師略歴書 '!$KTF:$KTF,'④-別紙1の別添Ⅰ.講師略歴書 '!$LDB:$LDB,'④-別紙1の別添Ⅰ.講師略歴書 '!$LMX:$LMX,'④-別紙1の別添Ⅰ.講師略歴書 '!$LWT:$LWT,'④-別紙1の別添Ⅰ.講師略歴書 '!$MGP:$MGP,'④-別紙1の別添Ⅰ.講師略歴書 '!$MQL:$MQL,'④-別紙1の別添Ⅰ.講師略歴書 '!$NAH:$NAH,'④-別紙1の別添Ⅰ.講師略歴書 '!$NKD:$NKD,'④-別紙1の別添Ⅰ.講師略歴書 '!$NTZ:$NTZ,'④-別紙1の別添Ⅰ.講師略歴書 '!$ODV:$ODV,'④-別紙1の別添Ⅰ.講師略歴書 '!$ONR:$ONR,'④-別紙1の別添Ⅰ.講師略歴書 '!$OXN:$OXN,'④-別紙1の別添Ⅰ.講師略歴書 '!$PHJ:$PHJ,'④-別紙1の別添Ⅰ.講師略歴書 '!$PRF:$PRF,'④-別紙1の別添Ⅰ.講師略歴書 '!$QBB:$QBB,'④-別紙1の別添Ⅰ.講師略歴書 '!$QKX:$QKX,'④-別紙1の別添Ⅰ.講師略歴書 '!$QUT:$QUT,'④-別紙1の別添Ⅰ.講師略歴書 '!$REP:$REP,'④-別紙1の別添Ⅰ.講師略歴書 '!$ROL:$ROL,'④-別紙1の別添Ⅰ.講師略歴書 '!$RYH:$RYH,'④-別紙1の別添Ⅰ.講師略歴書 '!$SID:$SID,'④-別紙1の別添Ⅰ.講師略歴書 '!$SRZ:$SRZ,'④-別紙1の別添Ⅰ.講師略歴書 '!$TBV:$TBV,'④-別紙1の別添Ⅰ.講師略歴書 '!$TLR:$TLR,'④-別紙1の別添Ⅰ.講師略歴書 '!$TVN:$TVN,'④-別紙1の別添Ⅰ.講師略歴書 '!$UFJ:$UFJ,'④-別紙1の別添Ⅰ.講師略歴書 '!$UPF:$UPF,'④-別紙1の別添Ⅰ.講師略歴書 '!$UZB:$UZB,'④-別紙1の別添Ⅰ.講師略歴書 '!$VIX:$VIX,'④-別紙1の別添Ⅰ.講師略歴書 '!$VST:$VST,'④-別紙1の別添Ⅰ.講師略歴書 '!$WCP:$WCP,'④-別紙1の別添Ⅰ.講師略歴書 '!$WML:$WML,'④-別紙1の別添Ⅰ.講師略歴書 '!$WWH:$WWH</definedName>
    <definedName name="Z_633FC60D_7CF0_4D00_8C9D_AB60B4084988_.wvu.Cols" localSheetId="6" hidden="1">'④-別紙1の別添Ⅰ英語版 Lecturer''s CV'!$Z:$Z,'④-別紙1の別添Ⅰ英語版 Lecturer''s CV'!$JV:$JV,'④-別紙1の別添Ⅰ英語版 Lecturer''s CV'!$TR:$TR,'④-別紙1の別添Ⅰ英語版 Lecturer''s CV'!$ADN:$ADN,'④-別紙1の別添Ⅰ英語版 Lecturer''s CV'!$ANJ:$ANJ,'④-別紙1の別添Ⅰ英語版 Lecturer''s CV'!$AXF:$AXF,'④-別紙1の別添Ⅰ英語版 Lecturer''s CV'!$BHB:$BHB,'④-別紙1の別添Ⅰ英語版 Lecturer''s CV'!$BQX:$BQX,'④-別紙1の別添Ⅰ英語版 Lecturer''s CV'!$CAT:$CAT,'④-別紙1の別添Ⅰ英語版 Lecturer''s CV'!$CKP:$CKP,'④-別紙1の別添Ⅰ英語版 Lecturer''s CV'!$CUL:$CUL,'④-別紙1の別添Ⅰ英語版 Lecturer''s CV'!$DEH:$DEH,'④-別紙1の別添Ⅰ英語版 Lecturer''s CV'!$DOD:$DOD,'④-別紙1の別添Ⅰ英語版 Lecturer''s CV'!$DXZ:$DXZ,'④-別紙1の別添Ⅰ英語版 Lecturer''s CV'!$EHV:$EHV,'④-別紙1の別添Ⅰ英語版 Lecturer''s CV'!$ERR:$ERR,'④-別紙1の別添Ⅰ英語版 Lecturer''s CV'!$FBN:$FBN,'④-別紙1の別添Ⅰ英語版 Lecturer''s CV'!$FLJ:$FLJ,'④-別紙1の別添Ⅰ英語版 Lecturer''s CV'!$FVF:$FVF,'④-別紙1の別添Ⅰ英語版 Lecturer''s CV'!$GFB:$GFB,'④-別紙1の別添Ⅰ英語版 Lecturer''s CV'!$GOX:$GOX,'④-別紙1の別添Ⅰ英語版 Lecturer''s CV'!$GYT:$GYT,'④-別紙1の別添Ⅰ英語版 Lecturer''s CV'!$HIP:$HIP,'④-別紙1の別添Ⅰ英語版 Lecturer''s CV'!$HSL:$HSL,'④-別紙1の別添Ⅰ英語版 Lecturer''s CV'!$ICH:$ICH,'④-別紙1の別添Ⅰ英語版 Lecturer''s CV'!$IMD:$IMD,'④-別紙1の別添Ⅰ英語版 Lecturer''s CV'!$IVZ:$IVZ,'④-別紙1の別添Ⅰ英語版 Lecturer''s CV'!$JFV:$JFV,'④-別紙1の別添Ⅰ英語版 Lecturer''s CV'!$JPR:$JPR,'④-別紙1の別添Ⅰ英語版 Lecturer''s CV'!$JZN:$JZN,'④-別紙1の別添Ⅰ英語版 Lecturer''s CV'!$KJJ:$KJJ,'④-別紙1の別添Ⅰ英語版 Lecturer''s CV'!$KTF:$KTF,'④-別紙1の別添Ⅰ英語版 Lecturer''s CV'!$LDB:$LDB,'④-別紙1の別添Ⅰ英語版 Lecturer''s CV'!$LMX:$LMX,'④-別紙1の別添Ⅰ英語版 Lecturer''s CV'!$LWT:$LWT,'④-別紙1の別添Ⅰ英語版 Lecturer''s CV'!$MGP:$MGP,'④-別紙1の別添Ⅰ英語版 Lecturer''s CV'!$MQL:$MQL,'④-別紙1の別添Ⅰ英語版 Lecturer''s CV'!$NAH:$NAH,'④-別紙1の別添Ⅰ英語版 Lecturer''s CV'!$NKD:$NKD,'④-別紙1の別添Ⅰ英語版 Lecturer''s CV'!$NTZ:$NTZ,'④-別紙1の別添Ⅰ英語版 Lecturer''s CV'!$ODV:$ODV,'④-別紙1の別添Ⅰ英語版 Lecturer''s CV'!$ONR:$ONR,'④-別紙1の別添Ⅰ英語版 Lecturer''s CV'!$OXN:$OXN,'④-別紙1の別添Ⅰ英語版 Lecturer''s CV'!$PHJ:$PHJ,'④-別紙1の別添Ⅰ英語版 Lecturer''s CV'!$PRF:$PRF,'④-別紙1の別添Ⅰ英語版 Lecturer''s CV'!$QBB:$QBB,'④-別紙1の別添Ⅰ英語版 Lecturer''s CV'!$QKX:$QKX,'④-別紙1の別添Ⅰ英語版 Lecturer''s CV'!$QUT:$QUT,'④-別紙1の別添Ⅰ英語版 Lecturer''s CV'!$REP:$REP,'④-別紙1の別添Ⅰ英語版 Lecturer''s CV'!$ROL:$ROL,'④-別紙1の別添Ⅰ英語版 Lecturer''s CV'!$RYH:$RYH,'④-別紙1の別添Ⅰ英語版 Lecturer''s CV'!$SID:$SID,'④-別紙1の別添Ⅰ英語版 Lecturer''s CV'!$SRZ:$SRZ,'④-別紙1の別添Ⅰ英語版 Lecturer''s CV'!$TBV:$TBV,'④-別紙1の別添Ⅰ英語版 Lecturer''s CV'!$TLR:$TLR,'④-別紙1の別添Ⅰ英語版 Lecturer''s CV'!$TVN:$TVN,'④-別紙1の別添Ⅰ英語版 Lecturer''s CV'!$UFJ:$UFJ,'④-別紙1の別添Ⅰ英語版 Lecturer''s CV'!$UPF:$UPF,'④-別紙1の別添Ⅰ英語版 Lecturer''s CV'!$UZB:$UZB,'④-別紙1の別添Ⅰ英語版 Lecturer''s CV'!$VIX:$VIX,'④-別紙1の別添Ⅰ英語版 Lecturer''s CV'!$VST:$VST,'④-別紙1の別添Ⅰ英語版 Lecturer''s CV'!$WCP:$WCP,'④-別紙1の別添Ⅰ英語版 Lecturer''s CV'!$WML:$WML,'④-別紙1の別添Ⅰ英語版 Lecturer''s CV'!$WWH:$WWH</definedName>
    <definedName name="Z_633FC60D_7CF0_4D00_8C9D_AB60B4084988_.wvu.PrintArea" localSheetId="2" hidden="1">'②-寄附講座実施申請書'!$A$2:$H$56</definedName>
    <definedName name="Z_633FC60D_7CF0_4D00_8C9D_AB60B4084988_.wvu.PrintArea" localSheetId="3" hidden="1">'③-別紙1.寄附講座実施計画の概要'!$C$1:$L$377</definedName>
    <definedName name="Z_633FC60D_7CF0_4D00_8C9D_AB60B4084988_.wvu.PrintArea" localSheetId="4" hidden="1">'③-別紙1.追加'!$C$1:$L$201</definedName>
    <definedName name="Z_633FC60D_7CF0_4D00_8C9D_AB60B4084988_.wvu.PrintArea" localSheetId="5" hidden="1">'④-別紙1の別添Ⅰ.講師略歴書 '!$B$2:$Z$72</definedName>
    <definedName name="Z_633FC60D_7CF0_4D00_8C9D_AB60B4084988_.wvu.PrintArea" localSheetId="6" hidden="1">'④-別紙1の別添Ⅰ英語版 Lecturer''s CV'!$B$2:$Z$69</definedName>
    <definedName name="Z_633FC60D_7CF0_4D00_8C9D_AB60B4084988_.wvu.PrintArea" localSheetId="8" hidden="1">'⑤-別紙2.予算概算'!$A$1:$D$105</definedName>
    <definedName name="Z_633FC60D_7CF0_4D00_8C9D_AB60B4084988_.wvu.PrintArea" localSheetId="9" hidden="1">'⑤-別紙2.予算概算 (記入例)'!$A$1:$D$105</definedName>
    <definedName name="Z_633FC60D_7CF0_4D00_8C9D_AB60B4084988_.wvu.PrintArea" localSheetId="10" hidden="1">'⑦-別紙3.寄附講座日程案'!$A$2:$G$48</definedName>
    <definedName name="Z_633FC60D_7CF0_4D00_8C9D_AB60B4084988_.wvu.PrintArea" localSheetId="11" hidden="1">'⑧-別紙4.個人情報の取り扱いについて'!$A$1:$L$44</definedName>
    <definedName name="Z_633FC60D_7CF0_4D00_8C9D_AB60B4084988_.wvu.PrintArea" localSheetId="12" hidden="1">'⑧-別紙4英語版 Personal Info Handling'!$B$1:$K$51</definedName>
    <definedName name="Z_633FC60D_7CF0_4D00_8C9D_AB60B4084988_.wvu.PrintArea" localSheetId="0" hidden="1">シート一覧!$A$1:$L$29</definedName>
    <definedName name="Z_633FC60D_7CF0_4D00_8C9D_AB60B4084988_.wvu.PrintArea" localSheetId="14" hidden="1">'審査資料別添１）日程案'!$A$2:$G$48</definedName>
    <definedName name="Z_633FC60D_7CF0_4D00_8C9D_AB60B4084988_.wvu.Rows" localSheetId="8" hidden="1">'⑤-別紙2.予算概算'!$65:$78,'⑤-別紙2.予算概算'!#REF!,'⑤-別紙2.予算概算'!#REF!</definedName>
    <definedName name="Z_633FC60D_7CF0_4D00_8C9D_AB60B4084988_.wvu.Rows" localSheetId="9" hidden="1">'⑤-別紙2.予算概算 (記入例)'!$65:$78,'⑤-別紙2.予算概算 (記入例)'!#REF!,'⑤-別紙2.予算概算 (記入例)'!#REF!</definedName>
    <definedName name="Z_633FC60D_7CF0_4D00_8C9D_AB60B4084988_.wvu.Rows" localSheetId="0" hidden="1">シート一覧!$3:$14</definedName>
    <definedName name="Z_C18E9BE0_42F9_4C1A_9904_B3E737C711CA_.wvu.Cols" localSheetId="5" hidden="1">'④-別紙1の別添Ⅰ.講師略歴書 '!$JV:$JV,'④-別紙1の別添Ⅰ.講師略歴書 '!$TR:$TR,'④-別紙1の別添Ⅰ.講師略歴書 '!$ADN:$ADN,'④-別紙1の別添Ⅰ.講師略歴書 '!$ANJ:$ANJ,'④-別紙1の別添Ⅰ.講師略歴書 '!$AXF:$AXF,'④-別紙1の別添Ⅰ.講師略歴書 '!$BHB:$BHB,'④-別紙1の別添Ⅰ.講師略歴書 '!$BQX:$BQX,'④-別紙1の別添Ⅰ.講師略歴書 '!$CAT:$CAT,'④-別紙1の別添Ⅰ.講師略歴書 '!$CKP:$CKP,'④-別紙1の別添Ⅰ.講師略歴書 '!$CUL:$CUL,'④-別紙1の別添Ⅰ.講師略歴書 '!$DEH:$DEH,'④-別紙1の別添Ⅰ.講師略歴書 '!$DOD:$DOD,'④-別紙1の別添Ⅰ.講師略歴書 '!$DXZ:$DXZ,'④-別紙1の別添Ⅰ.講師略歴書 '!$EHV:$EHV,'④-別紙1の別添Ⅰ.講師略歴書 '!$ERR:$ERR,'④-別紙1の別添Ⅰ.講師略歴書 '!$FBN:$FBN,'④-別紙1の別添Ⅰ.講師略歴書 '!$FLJ:$FLJ,'④-別紙1の別添Ⅰ.講師略歴書 '!$FVF:$FVF,'④-別紙1の別添Ⅰ.講師略歴書 '!$GFB:$GFB,'④-別紙1の別添Ⅰ.講師略歴書 '!$GOX:$GOX,'④-別紙1の別添Ⅰ.講師略歴書 '!$GYT:$GYT,'④-別紙1の別添Ⅰ.講師略歴書 '!$HIP:$HIP,'④-別紙1の別添Ⅰ.講師略歴書 '!$HSL:$HSL,'④-別紙1の別添Ⅰ.講師略歴書 '!$ICH:$ICH,'④-別紙1の別添Ⅰ.講師略歴書 '!$IMD:$IMD,'④-別紙1の別添Ⅰ.講師略歴書 '!$IVZ:$IVZ,'④-別紙1の別添Ⅰ.講師略歴書 '!$JFV:$JFV,'④-別紙1の別添Ⅰ.講師略歴書 '!$JPR:$JPR,'④-別紙1の別添Ⅰ.講師略歴書 '!$JZN:$JZN,'④-別紙1の別添Ⅰ.講師略歴書 '!$KJJ:$KJJ,'④-別紙1の別添Ⅰ.講師略歴書 '!$KTF:$KTF,'④-別紙1の別添Ⅰ.講師略歴書 '!$LDB:$LDB,'④-別紙1の別添Ⅰ.講師略歴書 '!$LMX:$LMX,'④-別紙1の別添Ⅰ.講師略歴書 '!$LWT:$LWT,'④-別紙1の別添Ⅰ.講師略歴書 '!$MGP:$MGP,'④-別紙1の別添Ⅰ.講師略歴書 '!$MQL:$MQL,'④-別紙1の別添Ⅰ.講師略歴書 '!$NAH:$NAH,'④-別紙1の別添Ⅰ.講師略歴書 '!$NKD:$NKD,'④-別紙1の別添Ⅰ.講師略歴書 '!$NTZ:$NTZ,'④-別紙1の別添Ⅰ.講師略歴書 '!$ODV:$ODV,'④-別紙1の別添Ⅰ.講師略歴書 '!$ONR:$ONR,'④-別紙1の別添Ⅰ.講師略歴書 '!$OXN:$OXN,'④-別紙1の別添Ⅰ.講師略歴書 '!$PHJ:$PHJ,'④-別紙1の別添Ⅰ.講師略歴書 '!$PRF:$PRF,'④-別紙1の別添Ⅰ.講師略歴書 '!$QBB:$QBB,'④-別紙1の別添Ⅰ.講師略歴書 '!$QKX:$QKX,'④-別紙1の別添Ⅰ.講師略歴書 '!$QUT:$QUT,'④-別紙1の別添Ⅰ.講師略歴書 '!$REP:$REP,'④-別紙1の別添Ⅰ.講師略歴書 '!$ROL:$ROL,'④-別紙1の別添Ⅰ.講師略歴書 '!$RYH:$RYH,'④-別紙1の別添Ⅰ.講師略歴書 '!$SID:$SID,'④-別紙1の別添Ⅰ.講師略歴書 '!$SRZ:$SRZ,'④-別紙1の別添Ⅰ.講師略歴書 '!$TBV:$TBV,'④-別紙1の別添Ⅰ.講師略歴書 '!$TLR:$TLR,'④-別紙1の別添Ⅰ.講師略歴書 '!$TVN:$TVN,'④-別紙1の別添Ⅰ.講師略歴書 '!$UFJ:$UFJ,'④-別紙1の別添Ⅰ.講師略歴書 '!$UPF:$UPF,'④-別紙1の別添Ⅰ.講師略歴書 '!$UZB:$UZB,'④-別紙1の別添Ⅰ.講師略歴書 '!$VIX:$VIX,'④-別紙1の別添Ⅰ.講師略歴書 '!$VST:$VST,'④-別紙1の別添Ⅰ.講師略歴書 '!$WCP:$WCP,'④-別紙1の別添Ⅰ.講師略歴書 '!$WML:$WML,'④-別紙1の別添Ⅰ.講師略歴書 '!$WWH:$WWH</definedName>
    <definedName name="Z_C18E9BE0_42F9_4C1A_9904_B3E737C711CA_.wvu.Cols" localSheetId="6" hidden="1">'④-別紙1の別添Ⅰ英語版 Lecturer''s CV'!$JV:$JV,'④-別紙1の別添Ⅰ英語版 Lecturer''s CV'!$TR:$TR,'④-別紙1の別添Ⅰ英語版 Lecturer''s CV'!$ADN:$ADN,'④-別紙1の別添Ⅰ英語版 Lecturer''s CV'!$ANJ:$ANJ,'④-別紙1の別添Ⅰ英語版 Lecturer''s CV'!$AXF:$AXF,'④-別紙1の別添Ⅰ英語版 Lecturer''s CV'!$BHB:$BHB,'④-別紙1の別添Ⅰ英語版 Lecturer''s CV'!$BQX:$BQX,'④-別紙1の別添Ⅰ英語版 Lecturer''s CV'!$CAT:$CAT,'④-別紙1の別添Ⅰ英語版 Lecturer''s CV'!$CKP:$CKP,'④-別紙1の別添Ⅰ英語版 Lecturer''s CV'!$CUL:$CUL,'④-別紙1の別添Ⅰ英語版 Lecturer''s CV'!$DEH:$DEH,'④-別紙1の別添Ⅰ英語版 Lecturer''s CV'!$DOD:$DOD,'④-別紙1の別添Ⅰ英語版 Lecturer''s CV'!$DXZ:$DXZ,'④-別紙1の別添Ⅰ英語版 Lecturer''s CV'!$EHV:$EHV,'④-別紙1の別添Ⅰ英語版 Lecturer''s CV'!$ERR:$ERR,'④-別紙1の別添Ⅰ英語版 Lecturer''s CV'!$FBN:$FBN,'④-別紙1の別添Ⅰ英語版 Lecturer''s CV'!$FLJ:$FLJ,'④-別紙1の別添Ⅰ英語版 Lecturer''s CV'!$FVF:$FVF,'④-別紙1の別添Ⅰ英語版 Lecturer''s CV'!$GFB:$GFB,'④-別紙1の別添Ⅰ英語版 Lecturer''s CV'!$GOX:$GOX,'④-別紙1の別添Ⅰ英語版 Lecturer''s CV'!$GYT:$GYT,'④-別紙1の別添Ⅰ英語版 Lecturer''s CV'!$HIP:$HIP,'④-別紙1の別添Ⅰ英語版 Lecturer''s CV'!$HSL:$HSL,'④-別紙1の別添Ⅰ英語版 Lecturer''s CV'!$ICH:$ICH,'④-別紙1の別添Ⅰ英語版 Lecturer''s CV'!$IMD:$IMD,'④-別紙1の別添Ⅰ英語版 Lecturer''s CV'!$IVZ:$IVZ,'④-別紙1の別添Ⅰ英語版 Lecturer''s CV'!$JFV:$JFV,'④-別紙1の別添Ⅰ英語版 Lecturer''s CV'!$JPR:$JPR,'④-別紙1の別添Ⅰ英語版 Lecturer''s CV'!$JZN:$JZN,'④-別紙1の別添Ⅰ英語版 Lecturer''s CV'!$KJJ:$KJJ,'④-別紙1の別添Ⅰ英語版 Lecturer''s CV'!$KTF:$KTF,'④-別紙1の別添Ⅰ英語版 Lecturer''s CV'!$LDB:$LDB,'④-別紙1の別添Ⅰ英語版 Lecturer''s CV'!$LMX:$LMX,'④-別紙1の別添Ⅰ英語版 Lecturer''s CV'!$LWT:$LWT,'④-別紙1の別添Ⅰ英語版 Lecturer''s CV'!$MGP:$MGP,'④-別紙1の別添Ⅰ英語版 Lecturer''s CV'!$MQL:$MQL,'④-別紙1の別添Ⅰ英語版 Lecturer''s CV'!$NAH:$NAH,'④-別紙1の別添Ⅰ英語版 Lecturer''s CV'!$NKD:$NKD,'④-別紙1の別添Ⅰ英語版 Lecturer''s CV'!$NTZ:$NTZ,'④-別紙1の別添Ⅰ英語版 Lecturer''s CV'!$ODV:$ODV,'④-別紙1の別添Ⅰ英語版 Lecturer''s CV'!$ONR:$ONR,'④-別紙1の別添Ⅰ英語版 Lecturer''s CV'!$OXN:$OXN,'④-別紙1の別添Ⅰ英語版 Lecturer''s CV'!$PHJ:$PHJ,'④-別紙1の別添Ⅰ英語版 Lecturer''s CV'!$PRF:$PRF,'④-別紙1の別添Ⅰ英語版 Lecturer''s CV'!$QBB:$QBB,'④-別紙1の別添Ⅰ英語版 Lecturer''s CV'!$QKX:$QKX,'④-別紙1の別添Ⅰ英語版 Lecturer''s CV'!$QUT:$QUT,'④-別紙1の別添Ⅰ英語版 Lecturer''s CV'!$REP:$REP,'④-別紙1の別添Ⅰ英語版 Lecturer''s CV'!$ROL:$ROL,'④-別紙1の別添Ⅰ英語版 Lecturer''s CV'!$RYH:$RYH,'④-別紙1の別添Ⅰ英語版 Lecturer''s CV'!$SID:$SID,'④-別紙1の別添Ⅰ英語版 Lecturer''s CV'!$SRZ:$SRZ,'④-別紙1の別添Ⅰ英語版 Lecturer''s CV'!$TBV:$TBV,'④-別紙1の別添Ⅰ英語版 Lecturer''s CV'!$TLR:$TLR,'④-別紙1の別添Ⅰ英語版 Lecturer''s CV'!$TVN:$TVN,'④-別紙1の別添Ⅰ英語版 Lecturer''s CV'!$UFJ:$UFJ,'④-別紙1の別添Ⅰ英語版 Lecturer''s CV'!$UPF:$UPF,'④-別紙1の別添Ⅰ英語版 Lecturer''s CV'!$UZB:$UZB,'④-別紙1の別添Ⅰ英語版 Lecturer''s CV'!$VIX:$VIX,'④-別紙1の別添Ⅰ英語版 Lecturer''s CV'!$VST:$VST,'④-別紙1の別添Ⅰ英語版 Lecturer''s CV'!$WCP:$WCP,'④-別紙1の別添Ⅰ英語版 Lecturer''s CV'!$WML:$WML,'④-別紙1の別添Ⅰ英語版 Lecturer''s CV'!$WWH:$WWH</definedName>
    <definedName name="Z_C18E9BE0_42F9_4C1A_9904_B3E737C711CA_.wvu.PrintArea" localSheetId="2" hidden="1">'②-寄附講座実施申請書'!$A$1:$G$50</definedName>
    <definedName name="Z_C18E9BE0_42F9_4C1A_9904_B3E737C711CA_.wvu.PrintArea" localSheetId="3" hidden="1">'③-別紙1.寄附講座実施計画の概要'!$A$1:$L$377</definedName>
    <definedName name="Z_C18E9BE0_42F9_4C1A_9904_B3E737C711CA_.wvu.PrintArea" localSheetId="4" hidden="1">'③-別紙1.追加'!$A$1:$L$201</definedName>
    <definedName name="Z_C18E9BE0_42F9_4C1A_9904_B3E737C711CA_.wvu.PrintArea" localSheetId="5" hidden="1">'④-別紙1の別添Ⅰ.講師略歴書 '!$A$1:$Z$73</definedName>
    <definedName name="Z_C18E9BE0_42F9_4C1A_9904_B3E737C711CA_.wvu.PrintArea" localSheetId="6" hidden="1">'④-別紙1の別添Ⅰ英語版 Lecturer''s CV'!$A$1:$Z$67</definedName>
    <definedName name="Z_C18E9BE0_42F9_4C1A_9904_B3E737C711CA_.wvu.PrintArea" localSheetId="8" hidden="1">'⑤-別紙2.予算概算'!$A$1:$D$105</definedName>
    <definedName name="Z_C18E9BE0_42F9_4C1A_9904_B3E737C711CA_.wvu.PrintArea" localSheetId="9" hidden="1">'⑤-別紙2.予算概算 (記入例)'!$A$1:$D$105</definedName>
    <definedName name="Z_C18E9BE0_42F9_4C1A_9904_B3E737C711CA_.wvu.PrintArea" localSheetId="10" hidden="1">'⑦-別紙3.寄附講座日程案'!$A$1:$G$38</definedName>
    <definedName name="Z_C18E9BE0_42F9_4C1A_9904_B3E737C711CA_.wvu.PrintArea" localSheetId="11" hidden="1">'⑧-別紙4.個人情報の取り扱いについて'!#REF!</definedName>
    <definedName name="Z_C18E9BE0_42F9_4C1A_9904_B3E737C711CA_.wvu.PrintArea" localSheetId="12" hidden="1">'⑧-別紙4英語版 Personal Info Handling'!$B$1:$H$51</definedName>
    <definedName name="Z_C18E9BE0_42F9_4C1A_9904_B3E737C711CA_.wvu.PrintArea" localSheetId="0" hidden="1">シート一覧!$A$1:$L$43</definedName>
    <definedName name="Z_C18E9BE0_42F9_4C1A_9904_B3E737C711CA_.wvu.PrintArea" localSheetId="14" hidden="1">'審査資料別添１）日程案'!$A$1:$G$38</definedName>
    <definedName name="Z_C18E9BE0_42F9_4C1A_9904_B3E737C711CA_.wvu.Rows" localSheetId="5" hidden="1">'④-別紙1の別添Ⅰ.講師略歴書 '!$69:$71</definedName>
    <definedName name="Z_C18E9BE0_42F9_4C1A_9904_B3E737C711CA_.wvu.Rows" localSheetId="6" hidden="1">'④-別紙1の別添Ⅰ英語版 Lecturer''s CV'!#REF!</definedName>
    <definedName name="Z_F9143849_2950_4A3C_ABFF_F8DA3D7B21DB_.wvu.Cols" localSheetId="5" hidden="1">'④-別紙1の別添Ⅰ.講師略歴書 '!$JV:$JV,'④-別紙1の別添Ⅰ.講師略歴書 '!$TR:$TR,'④-別紙1の別添Ⅰ.講師略歴書 '!$ADN:$ADN,'④-別紙1の別添Ⅰ.講師略歴書 '!$ANJ:$ANJ,'④-別紙1の別添Ⅰ.講師略歴書 '!$AXF:$AXF,'④-別紙1の別添Ⅰ.講師略歴書 '!$BHB:$BHB,'④-別紙1の別添Ⅰ.講師略歴書 '!$BQX:$BQX,'④-別紙1の別添Ⅰ.講師略歴書 '!$CAT:$CAT,'④-別紙1の別添Ⅰ.講師略歴書 '!$CKP:$CKP,'④-別紙1の別添Ⅰ.講師略歴書 '!$CUL:$CUL,'④-別紙1の別添Ⅰ.講師略歴書 '!$DEH:$DEH,'④-別紙1の別添Ⅰ.講師略歴書 '!$DOD:$DOD,'④-別紙1の別添Ⅰ.講師略歴書 '!$DXZ:$DXZ,'④-別紙1の別添Ⅰ.講師略歴書 '!$EHV:$EHV,'④-別紙1の別添Ⅰ.講師略歴書 '!$ERR:$ERR,'④-別紙1の別添Ⅰ.講師略歴書 '!$FBN:$FBN,'④-別紙1の別添Ⅰ.講師略歴書 '!$FLJ:$FLJ,'④-別紙1の別添Ⅰ.講師略歴書 '!$FVF:$FVF,'④-別紙1の別添Ⅰ.講師略歴書 '!$GFB:$GFB,'④-別紙1の別添Ⅰ.講師略歴書 '!$GOX:$GOX,'④-別紙1の別添Ⅰ.講師略歴書 '!$GYT:$GYT,'④-別紙1の別添Ⅰ.講師略歴書 '!$HIP:$HIP,'④-別紙1の別添Ⅰ.講師略歴書 '!$HSL:$HSL,'④-別紙1の別添Ⅰ.講師略歴書 '!$ICH:$ICH,'④-別紙1の別添Ⅰ.講師略歴書 '!$IMD:$IMD,'④-別紙1の別添Ⅰ.講師略歴書 '!$IVZ:$IVZ,'④-別紙1の別添Ⅰ.講師略歴書 '!$JFV:$JFV,'④-別紙1の別添Ⅰ.講師略歴書 '!$JPR:$JPR,'④-別紙1の別添Ⅰ.講師略歴書 '!$JZN:$JZN,'④-別紙1の別添Ⅰ.講師略歴書 '!$KJJ:$KJJ,'④-別紙1の別添Ⅰ.講師略歴書 '!$KTF:$KTF,'④-別紙1の別添Ⅰ.講師略歴書 '!$LDB:$LDB,'④-別紙1の別添Ⅰ.講師略歴書 '!$LMX:$LMX,'④-別紙1の別添Ⅰ.講師略歴書 '!$LWT:$LWT,'④-別紙1の別添Ⅰ.講師略歴書 '!$MGP:$MGP,'④-別紙1の別添Ⅰ.講師略歴書 '!$MQL:$MQL,'④-別紙1の別添Ⅰ.講師略歴書 '!$NAH:$NAH,'④-別紙1の別添Ⅰ.講師略歴書 '!$NKD:$NKD,'④-別紙1の別添Ⅰ.講師略歴書 '!$NTZ:$NTZ,'④-別紙1の別添Ⅰ.講師略歴書 '!$ODV:$ODV,'④-別紙1の別添Ⅰ.講師略歴書 '!$ONR:$ONR,'④-別紙1の別添Ⅰ.講師略歴書 '!$OXN:$OXN,'④-別紙1の別添Ⅰ.講師略歴書 '!$PHJ:$PHJ,'④-別紙1の別添Ⅰ.講師略歴書 '!$PRF:$PRF,'④-別紙1の別添Ⅰ.講師略歴書 '!$QBB:$QBB,'④-別紙1の別添Ⅰ.講師略歴書 '!$QKX:$QKX,'④-別紙1の別添Ⅰ.講師略歴書 '!$QUT:$QUT,'④-別紙1の別添Ⅰ.講師略歴書 '!$REP:$REP,'④-別紙1の別添Ⅰ.講師略歴書 '!$ROL:$ROL,'④-別紙1の別添Ⅰ.講師略歴書 '!$RYH:$RYH,'④-別紙1の別添Ⅰ.講師略歴書 '!$SID:$SID,'④-別紙1の別添Ⅰ.講師略歴書 '!$SRZ:$SRZ,'④-別紙1の別添Ⅰ.講師略歴書 '!$TBV:$TBV,'④-別紙1の別添Ⅰ.講師略歴書 '!$TLR:$TLR,'④-別紙1の別添Ⅰ.講師略歴書 '!$TVN:$TVN,'④-別紙1の別添Ⅰ.講師略歴書 '!$UFJ:$UFJ,'④-別紙1の別添Ⅰ.講師略歴書 '!$UPF:$UPF,'④-別紙1の別添Ⅰ.講師略歴書 '!$UZB:$UZB,'④-別紙1の別添Ⅰ.講師略歴書 '!$VIX:$VIX,'④-別紙1の別添Ⅰ.講師略歴書 '!$VST:$VST,'④-別紙1の別添Ⅰ.講師略歴書 '!$WCP:$WCP,'④-別紙1の別添Ⅰ.講師略歴書 '!$WML:$WML,'④-別紙1の別添Ⅰ.講師略歴書 '!$WWH:$WWH</definedName>
    <definedName name="Z_F9143849_2950_4A3C_ABFF_F8DA3D7B21DB_.wvu.Cols" localSheetId="6" hidden="1">'④-別紙1の別添Ⅰ英語版 Lecturer''s CV'!$JV:$JV,'④-別紙1の別添Ⅰ英語版 Lecturer''s CV'!$TR:$TR,'④-別紙1の別添Ⅰ英語版 Lecturer''s CV'!$ADN:$ADN,'④-別紙1の別添Ⅰ英語版 Lecturer''s CV'!$ANJ:$ANJ,'④-別紙1の別添Ⅰ英語版 Lecturer''s CV'!$AXF:$AXF,'④-別紙1の別添Ⅰ英語版 Lecturer''s CV'!$BHB:$BHB,'④-別紙1の別添Ⅰ英語版 Lecturer''s CV'!$BQX:$BQX,'④-別紙1の別添Ⅰ英語版 Lecturer''s CV'!$CAT:$CAT,'④-別紙1の別添Ⅰ英語版 Lecturer''s CV'!$CKP:$CKP,'④-別紙1の別添Ⅰ英語版 Lecturer''s CV'!$CUL:$CUL,'④-別紙1の別添Ⅰ英語版 Lecturer''s CV'!$DEH:$DEH,'④-別紙1の別添Ⅰ英語版 Lecturer''s CV'!$DOD:$DOD,'④-別紙1の別添Ⅰ英語版 Lecturer''s CV'!$DXZ:$DXZ,'④-別紙1の別添Ⅰ英語版 Lecturer''s CV'!$EHV:$EHV,'④-別紙1の別添Ⅰ英語版 Lecturer''s CV'!$ERR:$ERR,'④-別紙1の別添Ⅰ英語版 Lecturer''s CV'!$FBN:$FBN,'④-別紙1の別添Ⅰ英語版 Lecturer''s CV'!$FLJ:$FLJ,'④-別紙1の別添Ⅰ英語版 Lecturer''s CV'!$FVF:$FVF,'④-別紙1の別添Ⅰ英語版 Lecturer''s CV'!$GFB:$GFB,'④-別紙1の別添Ⅰ英語版 Lecturer''s CV'!$GOX:$GOX,'④-別紙1の別添Ⅰ英語版 Lecturer''s CV'!$GYT:$GYT,'④-別紙1の別添Ⅰ英語版 Lecturer''s CV'!$HIP:$HIP,'④-別紙1の別添Ⅰ英語版 Lecturer''s CV'!$HSL:$HSL,'④-別紙1の別添Ⅰ英語版 Lecturer''s CV'!$ICH:$ICH,'④-別紙1の別添Ⅰ英語版 Lecturer''s CV'!$IMD:$IMD,'④-別紙1の別添Ⅰ英語版 Lecturer''s CV'!$IVZ:$IVZ,'④-別紙1の別添Ⅰ英語版 Lecturer''s CV'!$JFV:$JFV,'④-別紙1の別添Ⅰ英語版 Lecturer''s CV'!$JPR:$JPR,'④-別紙1の別添Ⅰ英語版 Lecturer''s CV'!$JZN:$JZN,'④-別紙1の別添Ⅰ英語版 Lecturer''s CV'!$KJJ:$KJJ,'④-別紙1の別添Ⅰ英語版 Lecturer''s CV'!$KTF:$KTF,'④-別紙1の別添Ⅰ英語版 Lecturer''s CV'!$LDB:$LDB,'④-別紙1の別添Ⅰ英語版 Lecturer''s CV'!$LMX:$LMX,'④-別紙1の別添Ⅰ英語版 Lecturer''s CV'!$LWT:$LWT,'④-別紙1の別添Ⅰ英語版 Lecturer''s CV'!$MGP:$MGP,'④-別紙1の別添Ⅰ英語版 Lecturer''s CV'!$MQL:$MQL,'④-別紙1の別添Ⅰ英語版 Lecturer''s CV'!$NAH:$NAH,'④-別紙1の別添Ⅰ英語版 Lecturer''s CV'!$NKD:$NKD,'④-別紙1の別添Ⅰ英語版 Lecturer''s CV'!$NTZ:$NTZ,'④-別紙1の別添Ⅰ英語版 Lecturer''s CV'!$ODV:$ODV,'④-別紙1の別添Ⅰ英語版 Lecturer''s CV'!$ONR:$ONR,'④-別紙1の別添Ⅰ英語版 Lecturer''s CV'!$OXN:$OXN,'④-別紙1の別添Ⅰ英語版 Lecturer''s CV'!$PHJ:$PHJ,'④-別紙1の別添Ⅰ英語版 Lecturer''s CV'!$PRF:$PRF,'④-別紙1の別添Ⅰ英語版 Lecturer''s CV'!$QBB:$QBB,'④-別紙1の別添Ⅰ英語版 Lecturer''s CV'!$QKX:$QKX,'④-別紙1の別添Ⅰ英語版 Lecturer''s CV'!$QUT:$QUT,'④-別紙1の別添Ⅰ英語版 Lecturer''s CV'!$REP:$REP,'④-別紙1の別添Ⅰ英語版 Lecturer''s CV'!$ROL:$ROL,'④-別紙1の別添Ⅰ英語版 Lecturer''s CV'!$RYH:$RYH,'④-別紙1の別添Ⅰ英語版 Lecturer''s CV'!$SID:$SID,'④-別紙1の別添Ⅰ英語版 Lecturer''s CV'!$SRZ:$SRZ,'④-別紙1の別添Ⅰ英語版 Lecturer''s CV'!$TBV:$TBV,'④-別紙1の別添Ⅰ英語版 Lecturer''s CV'!$TLR:$TLR,'④-別紙1の別添Ⅰ英語版 Lecturer''s CV'!$TVN:$TVN,'④-別紙1の別添Ⅰ英語版 Lecturer''s CV'!$UFJ:$UFJ,'④-別紙1の別添Ⅰ英語版 Lecturer''s CV'!$UPF:$UPF,'④-別紙1の別添Ⅰ英語版 Lecturer''s CV'!$UZB:$UZB,'④-別紙1の別添Ⅰ英語版 Lecturer''s CV'!$VIX:$VIX,'④-別紙1の別添Ⅰ英語版 Lecturer''s CV'!$VST:$VST,'④-別紙1の別添Ⅰ英語版 Lecturer''s CV'!$WCP:$WCP,'④-別紙1の別添Ⅰ英語版 Lecturer''s CV'!$WML:$WML,'④-別紙1の別添Ⅰ英語版 Lecturer''s CV'!$WWH:$WWH</definedName>
    <definedName name="Z_F9143849_2950_4A3C_ABFF_F8DA3D7B21DB_.wvu.PrintArea" localSheetId="2" hidden="1">'②-寄附講座実施申請書'!$A$1:$G$50</definedName>
    <definedName name="Z_F9143849_2950_4A3C_ABFF_F8DA3D7B21DB_.wvu.PrintArea" localSheetId="3" hidden="1">'③-別紙1.寄附講座実施計画の概要'!$A$1:$L$377</definedName>
    <definedName name="Z_F9143849_2950_4A3C_ABFF_F8DA3D7B21DB_.wvu.PrintArea" localSheetId="4" hidden="1">'③-別紙1.追加'!$A$1:$L$201</definedName>
    <definedName name="Z_F9143849_2950_4A3C_ABFF_F8DA3D7B21DB_.wvu.PrintArea" localSheetId="5" hidden="1">'④-別紙1の別添Ⅰ.講師略歴書 '!$A$1:$Z$73</definedName>
    <definedName name="Z_F9143849_2950_4A3C_ABFF_F8DA3D7B21DB_.wvu.PrintArea" localSheetId="6" hidden="1">'④-別紙1の別添Ⅰ英語版 Lecturer''s CV'!$A$1:$Z$67</definedName>
    <definedName name="Z_F9143849_2950_4A3C_ABFF_F8DA3D7B21DB_.wvu.PrintArea" localSheetId="8" hidden="1">'⑤-別紙2.予算概算'!$A$1:$D$105</definedName>
    <definedName name="Z_F9143849_2950_4A3C_ABFF_F8DA3D7B21DB_.wvu.PrintArea" localSheetId="9" hidden="1">'⑤-別紙2.予算概算 (記入例)'!$A$1:$D$105</definedName>
    <definedName name="Z_F9143849_2950_4A3C_ABFF_F8DA3D7B21DB_.wvu.PrintArea" localSheetId="10" hidden="1">'⑦-別紙3.寄附講座日程案'!$A$1:$G$38</definedName>
    <definedName name="Z_F9143849_2950_4A3C_ABFF_F8DA3D7B21DB_.wvu.PrintArea" localSheetId="11" hidden="1">'⑧-別紙4.個人情報の取り扱いについて'!#REF!</definedName>
    <definedName name="Z_F9143849_2950_4A3C_ABFF_F8DA3D7B21DB_.wvu.PrintArea" localSheetId="12" hidden="1">'⑧-別紙4英語版 Personal Info Handling'!$B$1:$H$51</definedName>
    <definedName name="Z_F9143849_2950_4A3C_ABFF_F8DA3D7B21DB_.wvu.PrintArea" localSheetId="0" hidden="1">シート一覧!$A$1:$L$43</definedName>
    <definedName name="Z_F9143849_2950_4A3C_ABFF_F8DA3D7B21DB_.wvu.PrintArea" localSheetId="14" hidden="1">'審査資料別添１）日程案'!$A$1:$G$38</definedName>
    <definedName name="Z_F9143849_2950_4A3C_ABFF_F8DA3D7B21DB_.wvu.Rows" localSheetId="5" hidden="1">'④-別紙1の別添Ⅰ.講師略歴書 '!$69:$71</definedName>
    <definedName name="Z_F9143849_2950_4A3C_ABFF_F8DA3D7B21DB_.wvu.Rows" localSheetId="6" hidden="1">'④-別紙1の別添Ⅰ英語版 Lecturer''s CV'!#REF!</definedName>
    <definedName name="アクセス用" localSheetId="1">#REF!</definedName>
    <definedName name="アクセス用" localSheetId="7">#REF!</definedName>
    <definedName name="アクセス用" localSheetId="8">#REF!</definedName>
    <definedName name="アクセス用" localSheetId="9">#REF!</definedName>
    <definedName name="アクセス用" localSheetId="15">#REF!</definedName>
    <definedName name="アクセス用">#REF!</definedName>
    <definedName name="メール" localSheetId="1">#REF!</definedName>
    <definedName name="メール" localSheetId="7">'[3]1)申請書(概要)'!#REF!</definedName>
    <definedName name="メール" localSheetId="8">#REF!</definedName>
    <definedName name="メール" localSheetId="9">#REF!</definedName>
    <definedName name="メール" localSheetId="12">#REF!</definedName>
    <definedName name="メール" localSheetId="13">#REF!</definedName>
    <definedName name="メール">#REF!</definedName>
    <definedName name="案件" localSheetId="1">#REF!</definedName>
    <definedName name="案件" localSheetId="7">#REF!</definedName>
    <definedName name="案件" localSheetId="8">#REF!</definedName>
    <definedName name="案件" localSheetId="9">#REF!</definedName>
    <definedName name="案件" localSheetId="15">#REF!</definedName>
    <definedName name="案件">#REF!</definedName>
    <definedName name="画面">"図形グループ 140"</definedName>
    <definedName name="外国人研修生保険料" localSheetId="7">[4]データ!$A$5:$B$15</definedName>
    <definedName name="外国人研修生保険料">#REF!</definedName>
    <definedName name="企業所属参加者名簿" localSheetId="1">#REF!</definedName>
    <definedName name="企業所属参加者名簿" localSheetId="7">#REF!</definedName>
    <definedName name="企業所属参加者名簿" localSheetId="8">#REF!</definedName>
    <definedName name="企業所属参加者名簿" localSheetId="9">#REF!</definedName>
    <definedName name="企業所属参加者名簿" localSheetId="15">#REF!</definedName>
    <definedName name="企業所属参加者名簿">#REF!</definedName>
    <definedName name="期間中変動者区分" localSheetId="7">'[5]10.職員別推定（給与・賞与・社保・拠出金）'!$CW$4:$DC$18</definedName>
    <definedName name="期間中変動者区分">#REF!</definedName>
    <definedName name="給与10月" localSheetId="7">'[6]給与(4月-3月)'!$D$1200:$AX$1399</definedName>
    <definedName name="給与10月">#REF!</definedName>
    <definedName name="給与11月" localSheetId="7">'[6]給与(4月-3月)'!$D$1400:$AX$1599</definedName>
    <definedName name="給与11月">#REF!</definedName>
    <definedName name="給与12月" localSheetId="7">'[6]給与(4月-3月)'!$D$1600:$AX$1799</definedName>
    <definedName name="給与12月">#REF!</definedName>
    <definedName name="給与1月" localSheetId="7">'[6]給与(4月-3月)'!$D$1800:$AX$1999</definedName>
    <definedName name="給与1月">#REF!</definedName>
    <definedName name="給与2月" localSheetId="7">'[6]給与(4月-3月)'!$D$2000:$AX$2199</definedName>
    <definedName name="給与2月">#REF!</definedName>
    <definedName name="給与3月" localSheetId="7">'[6]給与(4月-3月)'!$D$2200:$AX$2399</definedName>
    <definedName name="給与3月">#REF!</definedName>
    <definedName name="給与4月" localSheetId="7">'[6]給与(4月-3月)'!$D$6:$AX$199</definedName>
    <definedName name="給与4月">#REF!</definedName>
    <definedName name="給与5月" localSheetId="7">'[6]給与(4月-3月)'!$D$200:$AX$399</definedName>
    <definedName name="給与5月">#REF!</definedName>
    <definedName name="給与6月" localSheetId="7">'[6]給与(4月-3月)'!$D$400:$AX$599</definedName>
    <definedName name="給与6月">#REF!</definedName>
    <definedName name="給与7月" localSheetId="7">'[6]給与(4月-3月)'!$D$600:$AX$799</definedName>
    <definedName name="給与7月">#REF!</definedName>
    <definedName name="給与8月" localSheetId="7">'[6]給与(4月-3月)'!$D$800:$AX$999</definedName>
    <definedName name="給与8月">#REF!</definedName>
    <definedName name="給与9月" localSheetId="7">'[6]給与(4月-3月)'!$D$1000:$AX$1199</definedName>
    <definedName name="給与9月">#REF!</definedName>
    <definedName name="協力企業との関係商取引" localSheetId="1">#REF!</definedName>
    <definedName name="協力企業との関係商取引" localSheetId="7">'[3]1)申請書(概要)'!#REF!</definedName>
    <definedName name="協力企業との関係商取引" localSheetId="8">#REF!</definedName>
    <definedName name="協力企業との関係商取引" localSheetId="9">#REF!</definedName>
    <definedName name="協力企業との関係商取引" localSheetId="12">#REF!</definedName>
    <definedName name="協力企業との関係商取引" localSheetId="15">#REF!</definedName>
    <definedName name="協力企業との関係商取引" localSheetId="13">#REF!</definedName>
    <definedName name="協力企業との関係商取引">#REF!</definedName>
    <definedName name="協力企業名" localSheetId="7">'[3]2)申請書'!$O$10</definedName>
    <definedName name="協力企業名">#REF!</definedName>
    <definedName name="協力企業名英文" localSheetId="7">'[3]2)申請書'!$K$57</definedName>
    <definedName name="協力企業名英文">#REF!</definedName>
    <definedName name="業種1" localSheetId="1">#REF!</definedName>
    <definedName name="業種1" localSheetId="7">'[3]1)申請書(概要)'!#REF!</definedName>
    <definedName name="業種1">#REF!</definedName>
    <definedName name="業種2" localSheetId="1">#REF!</definedName>
    <definedName name="業種2" localSheetId="7">'[3]1)申請書(概要)'!#REF!</definedName>
    <definedName name="業種2">#REF!</definedName>
    <definedName name="業種3" localSheetId="1">#REF!</definedName>
    <definedName name="業種3" localSheetId="7">'[3]1)申請書(概要)'!#REF!</definedName>
    <definedName name="業種3">#REF!</definedName>
    <definedName name="業種4" localSheetId="1">#REF!</definedName>
    <definedName name="業種4" localSheetId="7">'[3]1)申請書(概要)'!#REF!</definedName>
    <definedName name="業種4">#REF!</definedName>
    <definedName name="業種5" localSheetId="7">'[3]1)申請書(概要)'!#REF!</definedName>
    <definedName name="業種5">#REF!</definedName>
    <definedName name="業種6" localSheetId="7">'[3]1)申請書(概要)'!#REF!</definedName>
    <definedName name="業種6">#REF!</definedName>
    <definedName name="業種その他" localSheetId="7">'[3]1)申請書(概要)'!#REF!</definedName>
    <definedName name="業種その他">#REF!</definedName>
    <definedName name="区分" localSheetId="7">'[7]明細（概算）'!$P$1:$P$5</definedName>
    <definedName name="区分">#REF!</definedName>
    <definedName name="敬称" localSheetId="1">#REF!</definedName>
    <definedName name="敬称" localSheetId="7">[8]基本データ!#REF!</definedName>
    <definedName name="敬称" localSheetId="8">#REF!</definedName>
    <definedName name="敬称" localSheetId="9">#REF!</definedName>
    <definedName name="敬称" localSheetId="11">#REF!</definedName>
    <definedName name="敬称" localSheetId="12">#REF!</definedName>
    <definedName name="敬称" localSheetId="13">#REF!</definedName>
    <definedName name="敬称">#REF!</definedName>
    <definedName name="経営課題２" localSheetId="1">#REF!</definedName>
    <definedName name="経営課題２" localSheetId="7">'[3]4)指導計画書'!#REF!</definedName>
    <definedName name="経営課題２" localSheetId="12">#REF!</definedName>
    <definedName name="経営課題２" localSheetId="13">#REF!</definedName>
    <definedName name="経営課題２">#REF!</definedName>
    <definedName name="考課ランク" localSheetId="7">[9]実績考課入力!$BD$3:$BD$7</definedName>
    <definedName name="考課ランク">#REF!</definedName>
    <definedName name="号俸" localSheetId="7">[10]役割給テーブル!$S$2:$S$9</definedName>
    <definedName name="号俸">#REF!</definedName>
    <definedName name="参加者情報_クエリ" localSheetId="1">#REF!</definedName>
    <definedName name="参加者情報_クエリ" localSheetId="7">#REF!</definedName>
    <definedName name="参加者情報_クエリ" localSheetId="8">#REF!</definedName>
    <definedName name="参加者情報_クエリ" localSheetId="9">#REF!</definedName>
    <definedName name="参加者情報_クエリ" localSheetId="15">#REF!</definedName>
    <definedName name="参加者情報_クエリ">#REF!</definedName>
    <definedName name="残月数" localSheetId="1">#REF!</definedName>
    <definedName name="残月数" localSheetId="7">#REF!</definedName>
    <definedName name="残月数" localSheetId="8">#REF!</definedName>
    <definedName name="残月数" localSheetId="9">#REF!</definedName>
    <definedName name="残月数">#REF!</definedName>
    <definedName name="支給事例" localSheetId="7">[11]稟議書フォーム!$O$16:$O$23</definedName>
    <definedName name="支給事例">#REF!</definedName>
    <definedName name="施設条件リスト" localSheetId="7">[1]データ2!$B$5:$R$10</definedName>
    <definedName name="施設条件リスト">#REF!</definedName>
    <definedName name="実績推定履歴＿７月" localSheetId="1">#REF!</definedName>
    <definedName name="実績推定履歴＿７月" localSheetId="7">[12]●新興国総括表!#REF!</definedName>
    <definedName name="実績推定履歴＿７月">#REF!</definedName>
    <definedName name="受入企業TEL" localSheetId="1">#REF!</definedName>
    <definedName name="受入企業TEL" localSheetId="7">'[3]3)要請書'!#REF!</definedName>
    <definedName name="受入企業TEL" localSheetId="12">#REF!</definedName>
    <definedName name="受入企業TEL" localSheetId="13">#REF!</definedName>
    <definedName name="受入企業TEL">#REF!</definedName>
    <definedName name="受入企業との関係その他" localSheetId="1">#REF!</definedName>
    <definedName name="受入企業との関係その他" localSheetId="7">'[3]1)申請書(概要)'!#REF!</definedName>
    <definedName name="受入企業との関係その他" localSheetId="13">#REF!</definedName>
    <definedName name="受入企業との関係その他">#REF!</definedName>
    <definedName name="受入企業との関係その他文言" localSheetId="7">'[3]1)申請書(概要)'!#REF!</definedName>
    <definedName name="受入企業との関係その他文言">#REF!</definedName>
    <definedName name="受入企業との関係購入" localSheetId="7">'[3]1)申請書(概要)'!#REF!</definedName>
    <definedName name="受入企業との関係購入">#REF!</definedName>
    <definedName name="受入企業との関係取引" localSheetId="7">'[3]1)申請書(概要)'!#REF!</definedName>
    <definedName name="受入企業との関係取引">#REF!</definedName>
    <definedName name="受入企業株主その他１" localSheetId="7">'[3]3)要請書'!$AB$69</definedName>
    <definedName name="受入企業株主その他１">#REF!</definedName>
    <definedName name="受入企業株主その他２" localSheetId="7">'[3]3)要請書'!$AB$70</definedName>
    <definedName name="受入企業株主その他２">#REF!</definedName>
    <definedName name="受入企業株主その他３" localSheetId="7">'[3]3)要請書'!$AB$74</definedName>
    <definedName name="受入企業株主その他３">#REF!</definedName>
    <definedName name="受入企業株主現地１" localSheetId="7">'[3]3)要請書'!$X$69</definedName>
    <definedName name="受入企業株主現地１">#REF!</definedName>
    <definedName name="受入企業株主現地２" localSheetId="7">'[3]3)要請書'!$X$70</definedName>
    <definedName name="受入企業株主現地２">#REF!</definedName>
    <definedName name="受入企業株主現地３" localSheetId="7">'[3]3)要請書'!$X$74</definedName>
    <definedName name="受入企業株主現地３">#REF!</definedName>
    <definedName name="受入企業株主日本１" localSheetId="7">'[3]3)要請書'!$T$69</definedName>
    <definedName name="受入企業株主日本１">#REF!</definedName>
    <definedName name="受入企業株主日本２" localSheetId="7">'[3]3)要請書'!$T$70</definedName>
    <definedName name="受入企業株主日本２">#REF!</definedName>
    <definedName name="受入企業株主日本３" localSheetId="7">'[3]3)要請書'!$T$74</definedName>
    <definedName name="受入企業株主日本３">#REF!</definedName>
    <definedName name="受入企業出資比率１" localSheetId="7">'[3]3)要請書'!$D$69</definedName>
    <definedName name="受入企業出資比率１">#REF!</definedName>
    <definedName name="受入企業出資比率２" localSheetId="7">'[3]3)要請書'!$D$70</definedName>
    <definedName name="受入企業出資比率２">#REF!</definedName>
    <definedName name="受入企業出資比率３" localSheetId="7">'[3]3)要請書'!$D$74</definedName>
    <definedName name="受入企業出資比率３">#REF!</definedName>
    <definedName name="住所" localSheetId="1">#REF!</definedName>
    <definedName name="住所" localSheetId="7">'[3]1)申請書(概要)'!#REF!</definedName>
    <definedName name="住所">#REF!</definedName>
    <definedName name="出力結果" localSheetId="1">#REF!</definedName>
    <definedName name="出力結果" localSheetId="7">#REF!</definedName>
    <definedName name="出力結果" localSheetId="8">#REF!</definedName>
    <definedName name="出力結果" localSheetId="9">#REF!</definedName>
    <definedName name="出力結果" localSheetId="15">#REF!</definedName>
    <definedName name="出力結果">#REF!</definedName>
    <definedName name="処理件数" localSheetId="7">[13]メニュー!$E$4</definedName>
    <definedName name="処理件数">#REF!</definedName>
    <definedName name="承認責任者" localSheetId="7">[6]基礎データ!$B$7</definedName>
    <definedName name="承認責任者">#REF!</definedName>
    <definedName name="職能等級" localSheetId="7">'[14]データ貼付（職能給テーブル）'!$O$1:$O$12</definedName>
    <definedName name="職能等級">#REF!</definedName>
    <definedName name="総括用事業コード" localSheetId="7">[12]★収支予算書内訳表★!$J$5:$AO$5</definedName>
    <definedName name="総括用事業コード">#REF!</definedName>
    <definedName name="総合考課" localSheetId="7">'[10]JODC①昇給制度シミュレーション（1）管理職昇格なし'!$M$3:$M$7</definedName>
    <definedName name="総合考課">#REF!</definedName>
    <definedName name="送信先" localSheetId="1">#REF!</definedName>
    <definedName name="送信先" localSheetId="7">#REF!</definedName>
    <definedName name="送信先" localSheetId="8">#REF!</definedName>
    <definedName name="送信先" localSheetId="9">#REF!</definedName>
    <definedName name="送信先" localSheetId="15">#REF!</definedName>
    <definedName name="送信先">#REF!</definedName>
    <definedName name="続柄" localSheetId="7">[11]稟議書フォーム!$O$26:$O$31</definedName>
    <definedName name="続柄">#REF!</definedName>
    <definedName name="対象期間始期" localSheetId="7">[6]基礎データ!$B$3</definedName>
    <definedName name="対象期間始期">#REF!</definedName>
    <definedName name="対象期間終期" localSheetId="7">[6]基礎データ!$B$4</definedName>
    <definedName name="対象期間終期">#REF!</definedName>
    <definedName name="対象者名一覧" localSheetId="1">#REF!</definedName>
    <definedName name="対象者名一覧" localSheetId="7">#REF!</definedName>
    <definedName name="対象者名一覧" localSheetId="8">#REF!</definedName>
    <definedName name="対象者名一覧" localSheetId="9">#REF!</definedName>
    <definedName name="対象者名一覧" localSheetId="15">#REF!</definedName>
    <definedName name="対象者名一覧">#REF!</definedName>
    <definedName name="担当者所属" localSheetId="1">#REF!</definedName>
    <definedName name="担当者所属" localSheetId="7">'[3]1)申請書(概要)'!#REF!</definedName>
    <definedName name="担当者所属" localSheetId="8">#REF!</definedName>
    <definedName name="担当者所属" localSheetId="9">#REF!</definedName>
    <definedName name="担当者所属" localSheetId="15">#REF!</definedName>
    <definedName name="担当者所属" localSheetId="13">#REF!</definedName>
    <definedName name="担当者所属">#REF!</definedName>
    <definedName name="担当者名" localSheetId="7">'[3]1)申請書(概要)'!#REF!</definedName>
    <definedName name="担当者名" localSheetId="13">#REF!</definedName>
    <definedName name="担当者名">#REF!</definedName>
    <definedName name="団体名称" localSheetId="7">[6]基礎データ!$B$2</definedName>
    <definedName name="団体名称">#REF!</definedName>
    <definedName name="中サ履歴７月" localSheetId="1">#REF!</definedName>
    <definedName name="中サ履歴７月" localSheetId="7">#REF!</definedName>
    <definedName name="中サ履歴７月" localSheetId="8">#REF!</definedName>
    <definedName name="中サ履歴７月" localSheetId="9">#REF!</definedName>
    <definedName name="中サ履歴７月" localSheetId="15">#REF!</definedName>
    <definedName name="中サ履歴７月">#REF!</definedName>
    <definedName name="直属長検索表" localSheetId="7">[15]従事日誌用所属・役職データ!$B$2:$O$500</definedName>
    <definedName name="直属長検索表">#REF!</definedName>
    <definedName name="通貨" localSheetId="1">#REF!</definedName>
    <definedName name="通貨" localSheetId="7">[8]基本データ!#REF!</definedName>
    <definedName name="通貨" localSheetId="8">#REF!</definedName>
    <definedName name="通貨" localSheetId="9">#REF!</definedName>
    <definedName name="通貨" localSheetId="12">#REF!</definedName>
    <definedName name="通貨" localSheetId="15">#REF!</definedName>
    <definedName name="通貨" localSheetId="13">#REF!</definedName>
    <definedName name="通貨">#REF!</definedName>
    <definedName name="低炭履歴_７月" localSheetId="1">#REF!</definedName>
    <definedName name="低炭履歴_７月" localSheetId="7">#REF!</definedName>
    <definedName name="低炭履歴_７月" localSheetId="8">#REF!</definedName>
    <definedName name="低炭履歴_７月" localSheetId="9">#REF!</definedName>
    <definedName name="低炭履歴_７月" localSheetId="15">#REF!</definedName>
    <definedName name="低炭履歴_７月">#REF!</definedName>
    <definedName name="渡航費" localSheetId="1">#REF!</definedName>
    <definedName name="渡航費" localSheetId="7">#REF!</definedName>
    <definedName name="渡航費" localSheetId="8">#REF!</definedName>
    <definedName name="渡航費" localSheetId="9">#REF!</definedName>
    <definedName name="渡航費">#REF!</definedName>
    <definedName name="渡航費2" localSheetId="1">#REF!</definedName>
    <definedName name="渡航費2" localSheetId="7">#REF!</definedName>
    <definedName name="渡航費2" localSheetId="8">#REF!</definedName>
    <definedName name="渡航費2" localSheetId="9">#REF!</definedName>
    <definedName name="渡航費2">#REF!</definedName>
    <definedName name="等級" localSheetId="7">'[16]ＪＯＤＣ本俸表(H24.06～)'!$I$1:$I$8</definedName>
    <definedName name="等級">#REF!</definedName>
    <definedName name="認知方法利用実績" localSheetId="1">#REF!</definedName>
    <definedName name="認知方法利用実績" localSheetId="7">'[3]1)申請書(概要)'!#REF!</definedName>
    <definedName name="認知方法利用実績" localSheetId="8">#REF!</definedName>
    <definedName name="認知方法利用実績" localSheetId="9">#REF!</definedName>
    <definedName name="認知方法利用実績" localSheetId="15">#REF!</definedName>
    <definedName name="認知方法利用実績" localSheetId="13">#REF!</definedName>
    <definedName name="認知方法利用実績">#REF!</definedName>
    <definedName name="認知方法利用実績種類" localSheetId="1">#REF!</definedName>
    <definedName name="認知方法利用実績種類" localSheetId="7">'[3]1)申請書(概要)'!#REF!</definedName>
    <definedName name="認知方法利用実績種類" localSheetId="8">#REF!</definedName>
    <definedName name="認知方法利用実績種類" localSheetId="9">#REF!</definedName>
    <definedName name="認知方法利用実績種類" localSheetId="13">#REF!</definedName>
    <definedName name="認知方法利用実績種類">#REF!</definedName>
    <definedName name="派遣人数" localSheetId="7">'[3]1)申請書(概要)'!#REF!</definedName>
    <definedName name="派遣人数" localSheetId="13">#REF!</definedName>
    <definedName name="派遣人数">#REF!</definedName>
    <definedName name="箱" localSheetId="1">#REF!</definedName>
    <definedName name="箱" localSheetId="7">#REF!</definedName>
    <definedName name="箱" localSheetId="8">#REF!</definedName>
    <definedName name="箱" localSheetId="9">#REF!</definedName>
    <definedName name="箱" localSheetId="15">#REF!</definedName>
    <definedName name="箱">#REF!</definedName>
    <definedName name="費目リスト" localSheetId="7">OFFSET([15]入力規則!$E$2,0,0,COUNTA([15]入力規則!$E$1:$E$65536)-1,1)</definedName>
    <definedName name="費目リスト">OFFSET(#REF!,0,0,COUNTA(#REF!)-1,1)</definedName>
    <definedName name="費目職員リスト" localSheetId="7">OFFSET([17]メニュー!$B$3,0,0,COUNTA([17]メニュー!$B$1:$B$65536)-1,1)</definedName>
    <definedName name="費目職員リスト">OFFSET(#REF!,0,0,COUNTA(#REF!)-1,1)</definedName>
    <definedName name="尾谷">[8]基本データ!#REF!</definedName>
    <definedName name="尾谷氏">[18]質問票!$A$1:$E$177</definedName>
    <definedName name="不能拒否事由" localSheetId="7">'[9]実績考課入力（上期）'!$BA$3:$BA$7</definedName>
    <definedName name="不能拒否事由">#REF!</definedName>
    <definedName name="付加指導先名" localSheetId="1">#REF!</definedName>
    <definedName name="付加指導先名" localSheetId="7">'[3]1)申請書(概要)'!#REF!</definedName>
    <definedName name="付加指導先名" localSheetId="8">#REF!</definedName>
    <definedName name="付加指導先名" localSheetId="9">#REF!</definedName>
    <definedName name="付加指導先名" localSheetId="15">#REF!</definedName>
    <definedName name="付加指導先名" localSheetId="13">#REF!</definedName>
    <definedName name="付加指導先名">#REF!</definedName>
    <definedName name="法的制限×" localSheetId="1">#REF!</definedName>
    <definedName name="法的制限×" localSheetId="7">'[3]1)申請書(概要)'!#REF!</definedName>
    <definedName name="法的制限×" localSheetId="8">#REF!</definedName>
    <definedName name="法的制限×" localSheetId="9">#REF!</definedName>
    <definedName name="法的制限×" localSheetId="13">#REF!</definedName>
    <definedName name="法的制限×">#REF!</definedName>
    <definedName name="法的制限△" localSheetId="7">'[3]1)申請書(概要)'!#REF!</definedName>
    <definedName name="法的制限△" localSheetId="13">#REF!</definedName>
    <definedName name="法的制限△">#REF!</definedName>
    <definedName name="法的制限○" localSheetId="7">'[3]1)申請書(概要)'!#REF!</definedName>
    <definedName name="法的制限○" localSheetId="13">#REF!</definedName>
    <definedName name="法的制限○">#REF!</definedName>
    <definedName name="野沢" hidden="1">#N/A</definedName>
    <definedName name="役割等級" localSheetId="7">[10]役割給テーブル!$R$2:$R$12</definedName>
    <definedName name="役割等級">#REF!</definedName>
    <definedName name="郵送" localSheetId="1">#REF!</definedName>
    <definedName name="郵送" localSheetId="7">'[3]1)申請書(概要)'!#REF!</definedName>
    <definedName name="郵送" localSheetId="8">#REF!</definedName>
    <definedName name="郵送" localSheetId="9">#REF!</definedName>
    <definedName name="郵送" localSheetId="15">#REF!</definedName>
    <definedName name="郵送" localSheetId="13">#REF!</definedName>
    <definedName name="郵送">#REF!</definedName>
    <definedName name="郵便番号" localSheetId="1">#REF!</definedName>
    <definedName name="郵便番号" localSheetId="7">'[3]1)申請書(概要)'!#REF!</definedName>
    <definedName name="郵便番号" localSheetId="8">#REF!</definedName>
    <definedName name="郵便番号" localSheetId="9">#REF!</definedName>
    <definedName name="郵便番号" localSheetId="13">#REF!</definedName>
    <definedName name="郵便番号">#REF!</definedName>
  </definedNames>
  <calcPr calcId="191028"/>
  <customWorkbookViews>
    <customWorkbookView name="松山 菜海(Matsuyama Nami) - 個人用ビュー" guid="{C18E9BE0-42F9-4C1A-9904-B3E737C711CA}" mergeInterval="0" personalView="1" maximized="1" xWindow="-8" yWindow="-8" windowWidth="1296" windowHeight="1000" tabRatio="885" activeSheetId="6" showComments="commIndAndComment"/>
    <customWorkbookView name="三浦 綾子(Miura Ayako) - 個人用ビュー" guid="{F9143849-2950-4A3C-ABFF-F8DA3D7B21DB}" mergeInterval="0" personalView="1" maximized="1" xWindow="-9" yWindow="-9" windowWidth="1298" windowHeight="992" tabRatio="885"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32" l="1"/>
  <c r="E10" i="32"/>
  <c r="F10" i="32"/>
  <c r="G10" i="32"/>
  <c r="D11" i="32"/>
  <c r="E11" i="32"/>
  <c r="F11" i="32"/>
  <c r="G11" i="32"/>
  <c r="D12" i="32"/>
  <c r="E12" i="32"/>
  <c r="F12" i="32"/>
  <c r="G12" i="32"/>
  <c r="D13" i="32"/>
  <c r="E13" i="32"/>
  <c r="F13" i="32"/>
  <c r="G13" i="32"/>
  <c r="D14" i="32"/>
  <c r="E14" i="32"/>
  <c r="F14" i="32"/>
  <c r="G14" i="32"/>
  <c r="D15" i="32"/>
  <c r="E15" i="32"/>
  <c r="F15" i="32"/>
  <c r="G15" i="32"/>
  <c r="D16" i="32"/>
  <c r="E16" i="32"/>
  <c r="F16" i="32"/>
  <c r="G16" i="32"/>
  <c r="D17" i="32"/>
  <c r="E17" i="32"/>
  <c r="F17" i="32"/>
  <c r="G17" i="32"/>
  <c r="D18" i="32"/>
  <c r="E18" i="32"/>
  <c r="F18" i="32"/>
  <c r="G18" i="32"/>
  <c r="D19" i="32"/>
  <c r="E19" i="32"/>
  <c r="F19" i="32"/>
  <c r="G19" i="32"/>
  <c r="D20" i="32"/>
  <c r="E20" i="32"/>
  <c r="F20" i="32"/>
  <c r="G20" i="32"/>
  <c r="D9" i="32"/>
  <c r="E9" i="32"/>
  <c r="F9" i="32"/>
  <c r="G9" i="32"/>
  <c r="Q27" i="35" l="1"/>
  <c r="P27" i="35"/>
  <c r="Q26" i="35"/>
  <c r="P26" i="35"/>
  <c r="Q25" i="35"/>
  <c r="P25" i="35"/>
  <c r="Q24" i="35"/>
  <c r="P24" i="35"/>
  <c r="Q23" i="35"/>
  <c r="P23" i="35"/>
  <c r="Q22" i="35"/>
  <c r="P22" i="35"/>
  <c r="L27" i="35"/>
  <c r="L26" i="35"/>
  <c r="L25" i="35"/>
  <c r="L24" i="35"/>
  <c r="L23" i="35"/>
  <c r="L22" i="35"/>
  <c r="Q23" i="29"/>
  <c r="Q24" i="29"/>
  <c r="Q25" i="29"/>
  <c r="Q26" i="29"/>
  <c r="Q27" i="29"/>
  <c r="Q22" i="29"/>
  <c r="L23" i="29"/>
  <c r="P23" i="29" s="1"/>
  <c r="L24" i="29"/>
  <c r="L25" i="29"/>
  <c r="L26" i="29"/>
  <c r="L27" i="29"/>
  <c r="P24" i="29"/>
  <c r="P25" i="29"/>
  <c r="L22" i="29"/>
  <c r="P22" i="29" s="1"/>
  <c r="P26" i="29"/>
  <c r="P27" i="29"/>
  <c r="H10" i="32" l="1"/>
  <c r="H11" i="32"/>
  <c r="H12" i="32"/>
  <c r="H13" i="32"/>
  <c r="H15" i="32"/>
  <c r="H16" i="32"/>
  <c r="H17" i="32"/>
  <c r="H18" i="32"/>
  <c r="H19" i="32"/>
  <c r="H20" i="32"/>
  <c r="H9" i="32"/>
  <c r="H10" i="8"/>
  <c r="H11" i="8"/>
  <c r="H12" i="8"/>
  <c r="H13" i="8"/>
  <c r="H14" i="8"/>
  <c r="H15" i="8"/>
  <c r="H16" i="8"/>
  <c r="H17" i="8"/>
  <c r="H18" i="8"/>
  <c r="H19" i="8"/>
  <c r="H20" i="8"/>
  <c r="H9" i="8"/>
  <c r="A2" i="16"/>
  <c r="P99" i="35"/>
  <c r="P97" i="35"/>
  <c r="P96" i="35"/>
  <c r="P95" i="35"/>
  <c r="P94" i="35"/>
  <c r="P93" i="35"/>
  <c r="P92" i="35"/>
  <c r="P91" i="35"/>
  <c r="P90" i="35"/>
  <c r="P89" i="35"/>
  <c r="P88" i="35"/>
  <c r="P86" i="35"/>
  <c r="P85" i="35"/>
  <c r="P83" i="35"/>
  <c r="P81" i="35"/>
  <c r="P78" i="35"/>
  <c r="P77" i="35"/>
  <c r="P76" i="35"/>
  <c r="P75" i="35"/>
  <c r="P74" i="35"/>
  <c r="P73" i="35"/>
  <c r="P71" i="35"/>
  <c r="P70" i="35"/>
  <c r="P69" i="35"/>
  <c r="P68" i="35"/>
  <c r="P67" i="35"/>
  <c r="P66" i="35"/>
  <c r="P63" i="35"/>
  <c r="P62" i="35"/>
  <c r="P60" i="35"/>
  <c r="P59" i="35"/>
  <c r="P57" i="35"/>
  <c r="P56" i="35"/>
  <c r="P55" i="35"/>
  <c r="P54" i="35"/>
  <c r="P53" i="35"/>
  <c r="P51" i="35"/>
  <c r="P50" i="35"/>
  <c r="P49" i="35"/>
  <c r="P48" i="35"/>
  <c r="P47" i="35"/>
  <c r="P45" i="35"/>
  <c r="P44" i="35"/>
  <c r="P42" i="35"/>
  <c r="P41" i="35"/>
  <c r="P40" i="35"/>
  <c r="P38" i="35"/>
  <c r="P37" i="35"/>
  <c r="P36" i="35"/>
  <c r="P35" i="35"/>
  <c r="P34" i="35"/>
  <c r="P33" i="35"/>
  <c r="P32" i="35"/>
  <c r="P31" i="35"/>
  <c r="P30" i="35"/>
  <c r="P29" i="35"/>
  <c r="P20" i="35"/>
  <c r="P19" i="35"/>
  <c r="P18" i="35"/>
  <c r="P17" i="35"/>
  <c r="P16" i="35"/>
  <c r="P15" i="35"/>
  <c r="P14" i="35"/>
  <c r="P13" i="35"/>
  <c r="P11" i="35"/>
  <c r="P99" i="29"/>
  <c r="P97" i="29"/>
  <c r="P96" i="29"/>
  <c r="P95" i="29"/>
  <c r="P94" i="29"/>
  <c r="P93" i="29"/>
  <c r="P92" i="29"/>
  <c r="P91" i="29"/>
  <c r="P90" i="29"/>
  <c r="P89" i="29"/>
  <c r="P88" i="29"/>
  <c r="P86" i="29"/>
  <c r="P85" i="29"/>
  <c r="P83" i="29"/>
  <c r="P81" i="29"/>
  <c r="P78" i="29"/>
  <c r="P77" i="29"/>
  <c r="P76" i="29"/>
  <c r="P75" i="29"/>
  <c r="P74" i="29"/>
  <c r="P73" i="29"/>
  <c r="P71" i="29"/>
  <c r="P70" i="29"/>
  <c r="P69" i="29"/>
  <c r="P68" i="29"/>
  <c r="P67" i="29"/>
  <c r="P66" i="29"/>
  <c r="P63" i="29"/>
  <c r="P62" i="29"/>
  <c r="P60" i="29"/>
  <c r="P59" i="29"/>
  <c r="P57" i="29"/>
  <c r="P56" i="29"/>
  <c r="P55" i="29"/>
  <c r="P54" i="29"/>
  <c r="P53" i="29"/>
  <c r="P51" i="29"/>
  <c r="P50" i="29"/>
  <c r="P49" i="29"/>
  <c r="P48" i="29"/>
  <c r="P47" i="29"/>
  <c r="P45" i="29"/>
  <c r="P44" i="29"/>
  <c r="P42" i="29"/>
  <c r="P41" i="29"/>
  <c r="P40" i="29"/>
  <c r="P38" i="29"/>
  <c r="P37" i="29"/>
  <c r="P36" i="29"/>
  <c r="P35" i="29"/>
  <c r="P34" i="29"/>
  <c r="P33" i="29"/>
  <c r="P32" i="29"/>
  <c r="P31" i="29"/>
  <c r="P30" i="29"/>
  <c r="P29" i="29"/>
  <c r="P20" i="29"/>
  <c r="P19" i="29"/>
  <c r="P18" i="29"/>
  <c r="P17" i="29"/>
  <c r="P16" i="29"/>
  <c r="P15" i="29"/>
  <c r="P14" i="29"/>
  <c r="P13" i="29"/>
  <c r="P11" i="29"/>
  <c r="BT5" i="36" l="1"/>
  <c r="BS2" i="36"/>
  <c r="I22" i="16"/>
  <c r="BR2" i="36"/>
  <c r="BI2" i="36"/>
  <c r="BO2" i="36"/>
  <c r="BN2" i="36"/>
  <c r="EM5" i="36"/>
  <c r="DS5" i="36"/>
  <c r="CY5" i="36"/>
  <c r="CE5" i="36"/>
  <c r="BK5" i="36"/>
  <c r="AQ5" i="36"/>
  <c r="W5" i="36"/>
  <c r="C5" i="36"/>
  <c r="CC5" i="36"/>
  <c r="AM2" i="36"/>
  <c r="S2" i="36"/>
  <c r="BQ2" i="36"/>
  <c r="BP2" i="36"/>
  <c r="BF2" i="36"/>
  <c r="AJ9" i="36" l="1"/>
  <c r="AH9" i="36"/>
  <c r="AG9" i="36"/>
  <c r="AF9" i="36"/>
  <c r="AE9" i="36"/>
  <c r="AC9" i="36"/>
  <c r="AB9" i="36"/>
  <c r="AA9" i="36"/>
  <c r="Z9" i="36"/>
  <c r="Y9" i="36"/>
  <c r="X9" i="36"/>
  <c r="W9" i="36"/>
  <c r="V9" i="36"/>
  <c r="U9" i="36"/>
  <c r="T9" i="36"/>
  <c r="S9" i="36"/>
  <c r="Q9" i="36"/>
  <c r="P9" i="36"/>
  <c r="O9" i="36"/>
  <c r="N9" i="36"/>
  <c r="M9" i="36"/>
  <c r="L9" i="36"/>
  <c r="J9" i="36"/>
  <c r="I9" i="36"/>
  <c r="H9" i="36"/>
  <c r="G9" i="36"/>
  <c r="F9" i="36"/>
  <c r="E9" i="36"/>
  <c r="D9" i="36"/>
  <c r="C9" i="36"/>
  <c r="B9" i="36"/>
  <c r="BM2" i="36"/>
  <c r="BL2" i="36"/>
  <c r="BK2" i="36"/>
  <c r="BJ2" i="36"/>
  <c r="BH2" i="36"/>
  <c r="BG2" i="36"/>
  <c r="BE2" i="36"/>
  <c r="BD2" i="36"/>
  <c r="BC2" i="36"/>
  <c r="BB2" i="36"/>
  <c r="BA2" i="36"/>
  <c r="AZ2" i="36"/>
  <c r="AY2" i="36"/>
  <c r="AX2" i="36"/>
  <c r="AW2" i="36"/>
  <c r="AV2" i="36"/>
  <c r="AU2" i="36"/>
  <c r="AT2" i="36"/>
  <c r="AS2" i="36"/>
  <c r="AR2" i="36"/>
  <c r="AQ2" i="36"/>
  <c r="AP2" i="36"/>
  <c r="AO2" i="36"/>
  <c r="AN2" i="36"/>
  <c r="AL2" i="36"/>
  <c r="AK2" i="36"/>
  <c r="AJ2" i="36"/>
  <c r="AI2" i="36"/>
  <c r="AH2" i="36"/>
  <c r="AG2" i="36"/>
  <c r="AF2" i="36"/>
  <c r="AE2" i="36"/>
  <c r="AD2" i="36"/>
  <c r="AC2" i="36"/>
  <c r="AB2" i="36"/>
  <c r="AA2" i="36"/>
  <c r="Z2" i="36"/>
  <c r="Y2" i="36"/>
  <c r="X2" i="36"/>
  <c r="W2" i="36"/>
  <c r="V2" i="36"/>
  <c r="U2" i="36"/>
  <c r="T2" i="36"/>
  <c r="R2" i="36"/>
  <c r="Q2" i="36"/>
  <c r="P2" i="36"/>
  <c r="O2" i="36"/>
  <c r="N2" i="36"/>
  <c r="M2" i="36"/>
  <c r="L2" i="36"/>
  <c r="K2" i="36"/>
  <c r="J2" i="36"/>
  <c r="I2" i="36"/>
  <c r="H2" i="36"/>
  <c r="G2" i="36"/>
  <c r="F2" i="36"/>
  <c r="E2" i="36"/>
  <c r="D2" i="36"/>
  <c r="C2" i="36"/>
  <c r="B2" i="36"/>
  <c r="A2" i="36"/>
  <c r="T5" i="36"/>
  <c r="S5" i="36"/>
  <c r="R5" i="36"/>
  <c r="Q5" i="36"/>
  <c r="P5" i="36"/>
  <c r="O5" i="36"/>
  <c r="N5" i="36"/>
  <c r="M5" i="36"/>
  <c r="L5" i="36"/>
  <c r="K5" i="36"/>
  <c r="J5" i="36"/>
  <c r="I5" i="36"/>
  <c r="H5" i="36"/>
  <c r="G5" i="36"/>
  <c r="F5" i="36"/>
  <c r="E5" i="36"/>
  <c r="D5" i="36"/>
  <c r="B5" i="36"/>
  <c r="A5" i="36"/>
  <c r="BH5" i="36"/>
  <c r="BG5" i="36"/>
  <c r="BF5" i="36"/>
  <c r="BE5" i="36"/>
  <c r="BD5" i="36"/>
  <c r="BC5" i="36"/>
  <c r="BB5" i="36"/>
  <c r="BA5" i="36"/>
  <c r="AZ5" i="36"/>
  <c r="AY5" i="36"/>
  <c r="AX5" i="36"/>
  <c r="AW5" i="36"/>
  <c r="AV5" i="36"/>
  <c r="AU5" i="36"/>
  <c r="AT5" i="36"/>
  <c r="AS5" i="36"/>
  <c r="AR5" i="36"/>
  <c r="AP5" i="36"/>
  <c r="AO5" i="36"/>
  <c r="FD5" i="36"/>
  <c r="FC5" i="36"/>
  <c r="FB5" i="36"/>
  <c r="FA5" i="36"/>
  <c r="EZ5" i="36"/>
  <c r="EY5" i="36"/>
  <c r="EX5" i="36"/>
  <c r="EW5" i="36"/>
  <c r="EV5" i="36"/>
  <c r="EU5" i="36"/>
  <c r="ET5" i="36"/>
  <c r="ES5" i="36"/>
  <c r="ER5" i="36"/>
  <c r="EQ5" i="36"/>
  <c r="EP5" i="36"/>
  <c r="EO5" i="36"/>
  <c r="EN5" i="36"/>
  <c r="EL5" i="36"/>
  <c r="EK5" i="36"/>
  <c r="EJ5" i="36"/>
  <c r="EI5" i="36"/>
  <c r="EH5" i="36"/>
  <c r="EG5" i="36"/>
  <c r="EF5" i="36"/>
  <c r="EE5" i="36"/>
  <c r="ED5" i="36"/>
  <c r="EC5" i="36"/>
  <c r="EB5" i="36"/>
  <c r="EA5" i="36"/>
  <c r="DZ5" i="36"/>
  <c r="DY5" i="36"/>
  <c r="DX5" i="36"/>
  <c r="DW5" i="36"/>
  <c r="DV5" i="36"/>
  <c r="DU5" i="36"/>
  <c r="DT5" i="36"/>
  <c r="DR5" i="36"/>
  <c r="DQ5" i="36"/>
  <c r="DP5" i="36"/>
  <c r="DO5" i="36"/>
  <c r="DN5" i="36"/>
  <c r="DM5" i="36"/>
  <c r="DL5" i="36"/>
  <c r="DK5" i="36"/>
  <c r="DJ5" i="36"/>
  <c r="DI5" i="36"/>
  <c r="DH5" i="36"/>
  <c r="DG5" i="36"/>
  <c r="DF5" i="36"/>
  <c r="DE5" i="36"/>
  <c r="DD5" i="36"/>
  <c r="DC5" i="36"/>
  <c r="DB5" i="36"/>
  <c r="DA5" i="36"/>
  <c r="CZ5" i="36"/>
  <c r="CX5" i="36"/>
  <c r="CW5" i="36"/>
  <c r="CV5" i="36"/>
  <c r="CU5" i="36"/>
  <c r="CT5" i="36"/>
  <c r="CS5" i="36"/>
  <c r="CR5" i="36"/>
  <c r="CQ5" i="36"/>
  <c r="CP5" i="36"/>
  <c r="CO5" i="36"/>
  <c r="CN5" i="36"/>
  <c r="CM5" i="36"/>
  <c r="CL5" i="36"/>
  <c r="CK5" i="36"/>
  <c r="CJ5" i="36"/>
  <c r="CI5" i="36"/>
  <c r="CH5" i="36"/>
  <c r="CG5" i="36"/>
  <c r="CF5" i="36"/>
  <c r="CD5" i="36"/>
  <c r="CB5" i="36"/>
  <c r="CA5" i="36"/>
  <c r="BZ5" i="36"/>
  <c r="BY5" i="36"/>
  <c r="BX5" i="36"/>
  <c r="BW5" i="36"/>
  <c r="BV5" i="36"/>
  <c r="BU5" i="36"/>
  <c r="BS5" i="36"/>
  <c r="BR5" i="36"/>
  <c r="BQ5" i="36"/>
  <c r="BP5" i="36"/>
  <c r="BO5" i="36"/>
  <c r="BN5" i="36"/>
  <c r="BM5" i="36"/>
  <c r="BL5" i="36"/>
  <c r="BJ5" i="36"/>
  <c r="BI5" i="36"/>
  <c r="AN5" i="36"/>
  <c r="AM5" i="36"/>
  <c r="AL5" i="36"/>
  <c r="AK5" i="36"/>
  <c r="AJ5" i="36"/>
  <c r="AI5" i="36"/>
  <c r="AH5" i="36"/>
  <c r="AG5" i="36"/>
  <c r="AF5" i="36"/>
  <c r="AE5" i="36"/>
  <c r="AD5" i="36"/>
  <c r="AC5" i="36"/>
  <c r="AB5" i="36"/>
  <c r="AA5" i="36"/>
  <c r="Z5" i="36"/>
  <c r="Y5" i="36"/>
  <c r="X5" i="36"/>
  <c r="V5" i="36"/>
  <c r="U5" i="36"/>
  <c r="G16" i="16"/>
  <c r="D9" i="3"/>
  <c r="D8" i="3"/>
  <c r="D7" i="3"/>
  <c r="D6" i="3"/>
  <c r="E25" i="16" l="1"/>
  <c r="Q99" i="35" l="1"/>
  <c r="Q98" i="35" s="1"/>
  <c r="P98" i="35"/>
  <c r="Q97" i="35"/>
  <c r="Q96" i="35"/>
  <c r="Q95" i="35"/>
  <c r="Q94" i="35"/>
  <c r="Q93" i="35"/>
  <c r="Q92" i="35"/>
  <c r="Q91" i="35"/>
  <c r="Q90" i="35"/>
  <c r="Q89" i="35"/>
  <c r="Q88" i="35"/>
  <c r="Q86" i="35"/>
  <c r="Q85" i="35"/>
  <c r="Q83" i="35"/>
  <c r="Q82" i="35" s="1"/>
  <c r="P82" i="35"/>
  <c r="Q81" i="35"/>
  <c r="Q80" i="35" s="1"/>
  <c r="P80" i="35"/>
  <c r="Q78" i="35"/>
  <c r="Q77" i="35"/>
  <c r="Q76" i="35"/>
  <c r="Q75" i="35"/>
  <c r="Q74" i="35"/>
  <c r="Q73" i="35"/>
  <c r="Q71" i="35"/>
  <c r="Q70" i="35"/>
  <c r="Q69" i="35"/>
  <c r="Q68" i="35"/>
  <c r="Q67" i="35"/>
  <c r="Q66" i="35"/>
  <c r="Q63" i="35"/>
  <c r="Q62" i="35"/>
  <c r="Q60" i="35"/>
  <c r="Q59" i="35"/>
  <c r="Q57" i="35"/>
  <c r="Q56" i="35"/>
  <c r="Q55" i="35"/>
  <c r="Q54" i="35"/>
  <c r="Q53" i="35"/>
  <c r="Q51" i="35"/>
  <c r="Q50" i="35"/>
  <c r="Q49" i="35"/>
  <c r="Q48" i="35"/>
  <c r="Q47" i="35"/>
  <c r="Q45" i="35"/>
  <c r="Q44" i="35"/>
  <c r="Q42" i="35"/>
  <c r="Q41" i="35"/>
  <c r="Q40" i="35"/>
  <c r="Q38" i="35"/>
  <c r="Q37" i="35"/>
  <c r="Q36" i="35"/>
  <c r="Q35" i="35"/>
  <c r="Q34" i="35"/>
  <c r="Q33" i="35"/>
  <c r="Q32" i="35"/>
  <c r="Q31" i="35"/>
  <c r="Q30" i="35"/>
  <c r="Q29" i="35"/>
  <c r="Q20" i="35"/>
  <c r="Q19" i="35"/>
  <c r="Q18" i="35"/>
  <c r="Q17" i="35"/>
  <c r="Q16" i="35"/>
  <c r="Q15" i="35"/>
  <c r="Q14" i="35"/>
  <c r="Q13" i="35"/>
  <c r="Q11" i="35"/>
  <c r="Q10" i="35" s="1"/>
  <c r="B10" i="35" l="1"/>
  <c r="B84" i="35"/>
  <c r="Q61" i="35"/>
  <c r="P87" i="35"/>
  <c r="B21" i="35"/>
  <c r="Q43" i="35"/>
  <c r="P61" i="35"/>
  <c r="P28" i="35"/>
  <c r="P43" i="35"/>
  <c r="P46" i="35"/>
  <c r="P52" i="35"/>
  <c r="B28" i="35"/>
  <c r="Q21" i="35"/>
  <c r="B61" i="35"/>
  <c r="B58" i="35"/>
  <c r="Q58" i="35"/>
  <c r="B52" i="35"/>
  <c r="Q39" i="35"/>
  <c r="B39" i="35"/>
  <c r="P12" i="35"/>
  <c r="Q79" i="35"/>
  <c r="B82" i="35"/>
  <c r="B46" i="35"/>
  <c r="B87" i="35"/>
  <c r="Q84" i="35"/>
  <c r="Q72" i="35"/>
  <c r="P72" i="35"/>
  <c r="P65" i="35"/>
  <c r="B65" i="35"/>
  <c r="Q65" i="35"/>
  <c r="Q52" i="35"/>
  <c r="P58" i="35"/>
  <c r="B43" i="35"/>
  <c r="Q28" i="35"/>
  <c r="P21" i="35"/>
  <c r="Q12" i="35"/>
  <c r="B12" i="35"/>
  <c r="B80" i="35"/>
  <c r="B79" i="35" s="1"/>
  <c r="P79" i="35"/>
  <c r="P10" i="35"/>
  <c r="P39" i="35"/>
  <c r="P84" i="35"/>
  <c r="Q87" i="35"/>
  <c r="Q46" i="35"/>
  <c r="B98" i="35"/>
  <c r="B72" i="35"/>
  <c r="C77" i="4"/>
  <c r="C72" i="5"/>
  <c r="B9" i="35" l="1"/>
  <c r="Q64" i="35"/>
  <c r="P64" i="35"/>
  <c r="B64" i="35"/>
  <c r="Q9" i="35"/>
  <c r="P9" i="35"/>
  <c r="P80" i="29"/>
  <c r="Q83" i="29"/>
  <c r="Q82" i="29" s="1"/>
  <c r="P82" i="29"/>
  <c r="Q81" i="29"/>
  <c r="Q80" i="29" s="1"/>
  <c r="Q76" i="29"/>
  <c r="B8" i="35" l="1"/>
  <c r="B100" i="35" s="1"/>
  <c r="Q8" i="35"/>
  <c r="Q100" i="35" s="1"/>
  <c r="P8" i="35"/>
  <c r="P100" i="35" s="1"/>
  <c r="Q79" i="29"/>
  <c r="P79" i="29"/>
  <c r="Q29" i="29"/>
  <c r="Q66" i="29"/>
  <c r="B80" i="29"/>
  <c r="P2" i="35" l="1"/>
  <c r="F2" i="35"/>
  <c r="L2" i="35" s="1"/>
  <c r="I2" i="35" l="1"/>
  <c r="Q78" i="29"/>
  <c r="Q77" i="29"/>
  <c r="Q75" i="29"/>
  <c r="Q74" i="29"/>
  <c r="Q73" i="29"/>
  <c r="B82" i="29"/>
  <c r="B79" i="29" s="1"/>
  <c r="B72" i="29" l="1"/>
  <c r="P72" i="29"/>
  <c r="Q72" i="29"/>
  <c r="K64" i="16" l="1"/>
  <c r="S11" i="4"/>
  <c r="O11" i="4"/>
  <c r="I11" i="4"/>
  <c r="E11" i="4"/>
  <c r="V18" i="34"/>
  <c r="V24" i="34" s="1"/>
  <c r="V30" i="34" s="1"/>
  <c r="V36" i="34" s="1"/>
  <c r="V42" i="34" s="1"/>
  <c r="V48" i="34" s="1"/>
  <c r="Q18" i="34"/>
  <c r="Q24" i="34" s="1"/>
  <c r="Q30" i="34" s="1"/>
  <c r="Q36" i="34" s="1"/>
  <c r="Q42" i="34" s="1"/>
  <c r="Q48" i="34" s="1"/>
  <c r="L18" i="34"/>
  <c r="L24" i="34" s="1"/>
  <c r="L30" i="34" s="1"/>
  <c r="L36" i="34" s="1"/>
  <c r="L42" i="34" s="1"/>
  <c r="L48" i="34" s="1"/>
  <c r="G18" i="34"/>
  <c r="G24" i="34" s="1"/>
  <c r="G30" i="34" s="1"/>
  <c r="G36" i="34" s="1"/>
  <c r="G42" i="34" s="1"/>
  <c r="G48" i="34" s="1"/>
  <c r="B18" i="34"/>
  <c r="B24" i="34" s="1"/>
  <c r="B30" i="34" s="1"/>
  <c r="B36" i="34" s="1"/>
  <c r="B42" i="34" s="1"/>
  <c r="B48" i="34" s="1"/>
  <c r="Q11" i="29" l="1"/>
  <c r="B10" i="29" l="1"/>
  <c r="F22" i="16"/>
  <c r="A21" i="16"/>
  <c r="D21" i="16"/>
  <c r="N54" i="16"/>
  <c r="M53" i="16"/>
  <c r="H54" i="16"/>
  <c r="H53" i="16"/>
  <c r="N51" i="16"/>
  <c r="M50" i="16"/>
  <c r="H51" i="16"/>
  <c r="H50" i="16"/>
  <c r="E33" i="16"/>
  <c r="E26" i="16"/>
  <c r="G56" i="16" l="1"/>
  <c r="E56" i="16"/>
  <c r="M47" i="16"/>
  <c r="M44" i="16"/>
  <c r="M41" i="16"/>
  <c r="M38" i="16"/>
  <c r="M35" i="16"/>
  <c r="A34" i="32" l="1"/>
  <c r="B34" i="32"/>
  <c r="C34" i="32"/>
  <c r="A35" i="32"/>
  <c r="B35" i="32"/>
  <c r="C35" i="32"/>
  <c r="A36" i="32"/>
  <c r="B36" i="32"/>
  <c r="C36" i="32"/>
  <c r="G34" i="32"/>
  <c r="G35" i="32"/>
  <c r="G36" i="32"/>
  <c r="G33" i="32"/>
  <c r="D34" i="32"/>
  <c r="D35" i="32"/>
  <c r="D36" i="32"/>
  <c r="D33" i="32"/>
  <c r="B33" i="32"/>
  <c r="C33" i="32"/>
  <c r="A33" i="32"/>
  <c r="C10" i="32"/>
  <c r="C11" i="32"/>
  <c r="C12" i="32"/>
  <c r="C13" i="32"/>
  <c r="C14" i="32"/>
  <c r="H14" i="32"/>
  <c r="C15" i="32"/>
  <c r="C16" i="32"/>
  <c r="C17" i="32"/>
  <c r="C18" i="32"/>
  <c r="C19" i="32"/>
  <c r="C20" i="32"/>
  <c r="C9" i="32"/>
  <c r="B10" i="32"/>
  <c r="B11" i="32"/>
  <c r="B12" i="32"/>
  <c r="B13" i="32"/>
  <c r="B14" i="32"/>
  <c r="B15" i="32"/>
  <c r="B16" i="32"/>
  <c r="B17" i="32"/>
  <c r="B18" i="32"/>
  <c r="B19" i="32"/>
  <c r="B20" i="32"/>
  <c r="B9" i="32"/>
  <c r="A10" i="32"/>
  <c r="A11" i="32"/>
  <c r="A12" i="32"/>
  <c r="A13" i="32"/>
  <c r="A14" i="32"/>
  <c r="A15" i="32"/>
  <c r="A16" i="32"/>
  <c r="A17" i="32"/>
  <c r="A18" i="32"/>
  <c r="A19" i="32"/>
  <c r="A20" i="32"/>
  <c r="A9" i="32"/>
  <c r="M61" i="16"/>
  <c r="Q42" i="29"/>
  <c r="E24" i="32" l="1"/>
  <c r="E27" i="32"/>
  <c r="E25" i="32"/>
  <c r="E26" i="32"/>
  <c r="E28" i="32" l="1"/>
  <c r="F26" i="32" s="1"/>
  <c r="F24" i="32" l="1"/>
  <c r="F28" i="32" s="1"/>
  <c r="Q89" i="29" l="1"/>
  <c r="Q90" i="29"/>
  <c r="Q91" i="29"/>
  <c r="Q92" i="29"/>
  <c r="Q93" i="29"/>
  <c r="Q94" i="29"/>
  <c r="Q95" i="29"/>
  <c r="Q96" i="29"/>
  <c r="Q97" i="29"/>
  <c r="Q48" i="29" l="1"/>
  <c r="Q49" i="29"/>
  <c r="Q50" i="29"/>
  <c r="Q51" i="29"/>
  <c r="Q41" i="29"/>
  <c r="Q31" i="29"/>
  <c r="Q32" i="29"/>
  <c r="Q33" i="29"/>
  <c r="Q34" i="29"/>
  <c r="Q35" i="29"/>
  <c r="Q36" i="29"/>
  <c r="Q37" i="29"/>
  <c r="Q38" i="29"/>
  <c r="Q14" i="29"/>
  <c r="Q15" i="29"/>
  <c r="Q16" i="29"/>
  <c r="Q17" i="29"/>
  <c r="Q18" i="29"/>
  <c r="Q19" i="29"/>
  <c r="Q20" i="29"/>
  <c r="Q99" i="29"/>
  <c r="Q88" i="29"/>
  <c r="Q86" i="29"/>
  <c r="Q85" i="29"/>
  <c r="Q71" i="29"/>
  <c r="Q70" i="29"/>
  <c r="Q69" i="29"/>
  <c r="Q68" i="29"/>
  <c r="Q67" i="29"/>
  <c r="Q63" i="29"/>
  <c r="Q62" i="29"/>
  <c r="Q60" i="29"/>
  <c r="Q59" i="29"/>
  <c r="Q57" i="29"/>
  <c r="Q56" i="29"/>
  <c r="Q55" i="29"/>
  <c r="Q54" i="29"/>
  <c r="Q53" i="29"/>
  <c r="Q47" i="29"/>
  <c r="Q45" i="29"/>
  <c r="Q44" i="29"/>
  <c r="Q40" i="29"/>
  <c r="Q30" i="29"/>
  <c r="Q13" i="29"/>
  <c r="Q28" i="29" l="1"/>
  <c r="B52" i="29"/>
  <c r="B65" i="29"/>
  <c r="B64" i="29" s="1"/>
  <c r="B12" i="29"/>
  <c r="P12" i="29"/>
  <c r="P28" i="29"/>
  <c r="B28" i="29"/>
  <c r="B58" i="29"/>
  <c r="B43" i="29"/>
  <c r="B46" i="29"/>
  <c r="B61" i="29"/>
  <c r="B39" i="29"/>
  <c r="B87" i="29"/>
  <c r="B21" i="29"/>
  <c r="P10" i="29"/>
  <c r="J21" i="16"/>
  <c r="M60" i="16"/>
  <c r="M59" i="16"/>
  <c r="M31" i="16"/>
  <c r="M30" i="16"/>
  <c r="M29" i="16"/>
  <c r="E29" i="16"/>
  <c r="A72" i="16" l="1"/>
  <c r="A67" i="16"/>
  <c r="Q21" i="16"/>
  <c r="N48" i="16"/>
  <c r="N45" i="16"/>
  <c r="N42" i="16"/>
  <c r="N39" i="16"/>
  <c r="N36" i="16"/>
  <c r="E27" i="8"/>
  <c r="E25" i="8"/>
  <c r="E24" i="8"/>
  <c r="E26" i="8"/>
  <c r="R5" i="16"/>
  <c r="Q98" i="29" l="1"/>
  <c r="P98" i="29"/>
  <c r="Q10" i="29"/>
  <c r="P84" i="29" l="1"/>
  <c r="P61" i="29"/>
  <c r="Q61" i="29"/>
  <c r="Q84" i="29"/>
  <c r="P21" i="29"/>
  <c r="Q12" i="29"/>
  <c r="Q21" i="29"/>
  <c r="Q46" i="29"/>
  <c r="L69" i="16" s="1"/>
  <c r="Q52" i="29"/>
  <c r="P46" i="29"/>
  <c r="P58" i="29"/>
  <c r="Q58" i="29"/>
  <c r="P65" i="29"/>
  <c r="P64" i="29" s="1"/>
  <c r="P43" i="29"/>
  <c r="Q65" i="29"/>
  <c r="Q64" i="29" s="1"/>
  <c r="Q43" i="29"/>
  <c r="P39" i="29"/>
  <c r="P52" i="29"/>
  <c r="Q39" i="29"/>
  <c r="B98" i="29"/>
  <c r="P87" i="29"/>
  <c r="Q87" i="29"/>
  <c r="L68" i="16"/>
  <c r="B84" i="29"/>
  <c r="P9" i="29" l="1"/>
  <c r="B9" i="29"/>
  <c r="B8" i="29" s="1"/>
  <c r="Q9" i="29"/>
  <c r="F2" i="29" l="1"/>
  <c r="BT2" i="36"/>
  <c r="E68" i="16"/>
  <c r="P8" i="29"/>
  <c r="Q8" i="29"/>
  <c r="Q100" i="29" s="1"/>
  <c r="P100" i="29" l="1"/>
  <c r="E69" i="16"/>
  <c r="P2" i="29"/>
  <c r="B100" i="29"/>
  <c r="I2" i="29" l="1"/>
  <c r="L2" i="29"/>
  <c r="O17" i="16"/>
  <c r="N17" i="16"/>
  <c r="M17" i="16"/>
  <c r="L17" i="16"/>
  <c r="K17" i="16"/>
  <c r="H35" i="16"/>
  <c r="D149" i="3" l="1"/>
  <c r="M14" i="16" l="1"/>
  <c r="J14" i="16"/>
  <c r="I2" i="24"/>
  <c r="E32" i="16" l="1"/>
  <c r="D9" i="16" l="1"/>
  <c r="C16" i="24" l="1"/>
  <c r="C17" i="24"/>
  <c r="C18" i="24"/>
  <c r="C19" i="24"/>
  <c r="C15" i="24"/>
  <c r="J6" i="24"/>
  <c r="J7" i="24"/>
  <c r="J8" i="24"/>
  <c r="J9" i="24"/>
  <c r="I6" i="24"/>
  <c r="I7" i="24"/>
  <c r="I8" i="24"/>
  <c r="I9" i="24"/>
  <c r="H6" i="24"/>
  <c r="H7" i="24"/>
  <c r="H8" i="24"/>
  <c r="H9" i="24"/>
  <c r="G6" i="24"/>
  <c r="G7" i="24"/>
  <c r="G8" i="24"/>
  <c r="G9" i="24"/>
  <c r="F6" i="24"/>
  <c r="F7" i="24"/>
  <c r="F8" i="24"/>
  <c r="F9" i="24"/>
  <c r="E6" i="24"/>
  <c r="E7" i="24"/>
  <c r="E8" i="24"/>
  <c r="E9" i="24"/>
  <c r="D6" i="24"/>
  <c r="D7" i="24"/>
  <c r="D8" i="24"/>
  <c r="D9" i="24"/>
  <c r="C6" i="24"/>
  <c r="C7" i="24"/>
  <c r="C8" i="24"/>
  <c r="B6" i="24"/>
  <c r="B7" i="24"/>
  <c r="B8" i="24"/>
  <c r="B9" i="24"/>
  <c r="J5" i="24"/>
  <c r="I5" i="24"/>
  <c r="H5" i="24"/>
  <c r="G5" i="24"/>
  <c r="D5" i="24"/>
  <c r="E5" i="24"/>
  <c r="F5" i="24"/>
  <c r="C5" i="24"/>
  <c r="C9" i="24"/>
  <c r="B5" i="24"/>
  <c r="E62" i="16"/>
  <c r="E35" i="16"/>
  <c r="I32" i="16"/>
  <c r="K5" i="24" l="1"/>
  <c r="K12" i="24"/>
  <c r="K9" i="24"/>
  <c r="K8" i="24"/>
  <c r="K6" i="24"/>
  <c r="K10" i="24"/>
  <c r="K11" i="24"/>
  <c r="K13" i="24"/>
  <c r="K14" i="24"/>
  <c r="K7" i="24"/>
  <c r="K21" i="16" l="1"/>
  <c r="M21" i="16"/>
  <c r="I21" i="16"/>
  <c r="H21" i="16"/>
  <c r="G21" i="16"/>
  <c r="F21" i="16"/>
  <c r="A16" i="16"/>
  <c r="A14" i="16"/>
  <c r="A8" i="16"/>
  <c r="H36" i="16"/>
  <c r="B245" i="3"/>
  <c r="B332" i="3"/>
  <c r="B331" i="3"/>
  <c r="B330" i="3"/>
  <c r="B329" i="3"/>
  <c r="B328" i="3"/>
  <c r="B266" i="3"/>
  <c r="B265" i="3"/>
  <c r="B264" i="3"/>
  <c r="B263" i="3"/>
  <c r="B262" i="3"/>
  <c r="B249" i="3"/>
  <c r="B246" i="3"/>
  <c r="B247" i="3"/>
  <c r="B248" i="3"/>
  <c r="O21" i="16" l="1"/>
  <c r="G64" i="16"/>
  <c r="G63" i="16"/>
  <c r="I62" i="16"/>
  <c r="E59" i="16"/>
  <c r="H48" i="16"/>
  <c r="H47" i="16"/>
  <c r="H45" i="16"/>
  <c r="H44" i="16"/>
  <c r="H42" i="16"/>
  <c r="H41" i="16"/>
  <c r="H39" i="16"/>
  <c r="H38" i="16"/>
  <c r="J56" i="16"/>
  <c r="B71" i="16" l="1"/>
  <c r="E55" i="16"/>
  <c r="E28" i="8" l="1"/>
  <c r="F24" i="8" l="1"/>
  <c r="F26" i="8"/>
  <c r="F28"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sezko-ma</author>
    <author>hiromi.furuya</author>
    <author>三浦 綾子(Miura Ayako)</author>
    <author>髙橋 一樹(Takahashi Kazuki)</author>
  </authors>
  <commentList>
    <comment ref="C7" authorId="0" shapeId="0" xr:uid="{00000000-0006-0000-0300-000001000000}">
      <text>
        <r>
          <rPr>
            <sz val="14"/>
            <color indexed="12"/>
            <rFont val="ＭＳ Ｐゴシック"/>
            <family val="3"/>
            <charset val="128"/>
          </rPr>
          <t>外国人もカタカナ等日本語で表記し、旅券記載名欄にアルファベットを記入してください。</t>
        </r>
      </text>
    </comment>
    <comment ref="C11" authorId="1" shapeId="0" xr:uid="{00000000-0006-0000-0300-000002000000}">
      <text>
        <r>
          <rPr>
            <sz val="14"/>
            <color indexed="12"/>
            <rFont val="ＭＳ Ｐゴシック"/>
            <family val="3"/>
            <charset val="128"/>
          </rPr>
          <t>例：講師の出身国＝Ａ国　最終学歴＝Ａ国の場合は国内、Ｂ国の場合は海外を選択してください。</t>
        </r>
      </text>
    </comment>
    <comment ref="AC30" authorId="2" shapeId="0" xr:uid="{B089C1AA-D10C-4F42-850C-3FE979F05EC0}">
      <text>
        <r>
          <rPr>
            <sz val="9"/>
            <color indexed="81"/>
            <rFont val="MS P ゴシック"/>
            <family val="3"/>
            <charset val="128"/>
          </rPr>
          <t>必要に応じて該当言語に変更してください。</t>
        </r>
      </text>
    </comment>
    <comment ref="U77" authorId="3" shapeId="0" xr:uid="{F0856683-990D-4BD8-B80F-2D6B07669B68}">
      <text>
        <r>
          <rPr>
            <sz val="12"/>
            <color indexed="81"/>
            <rFont val="MS P ゴシック"/>
            <family val="3"/>
            <charset val="128"/>
          </rPr>
          <t>地域区分が2箇所にわたる場合は選択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hiromi.furuya</author>
    <author>髙橋 一樹(Takahashi Kazuki)</author>
  </authors>
  <commentList>
    <comment ref="C11" authorId="0" shapeId="0" xr:uid="{00000000-0006-0000-0400-000001000000}">
      <text>
        <r>
          <rPr>
            <sz val="14"/>
            <color indexed="12"/>
            <rFont val="ＭＳ Ｐゴシック"/>
            <family val="3"/>
            <charset val="128"/>
          </rPr>
          <t>Example： in home country --&gt; Local
              out of home country --&gt; Overseas</t>
        </r>
      </text>
    </comment>
    <comment ref="U72" authorId="1" shapeId="0" xr:uid="{5894A719-892F-40AC-8E9A-322F661C149D}">
      <text>
        <r>
          <rPr>
            <sz val="12"/>
            <color indexed="81"/>
            <rFont val="MS P ゴシック"/>
            <family val="3"/>
            <charset val="128"/>
          </rPr>
          <t>地域区分が2箇所にわたる場合は選択</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池永 美紀（Ikenaga Miki)</author>
  </authors>
  <commentList>
    <comment ref="D7" authorId="0" shapeId="0" xr:uid="{80925E80-FF4C-4510-A3E4-354FBD957424}">
      <text>
        <r>
          <rPr>
            <b/>
            <sz val="10"/>
            <color indexed="81"/>
            <rFont val="MS P ゴシック"/>
            <family val="3"/>
            <charset val="128"/>
          </rPr>
          <t>AOTSホームページに掲載の「寄附講座事業 国庫補助金の適用対象となる経費について」及び「寄附講座開設事業における対象経費の支払単価基準」をご確認のうえ、ご記入ください。
https://www.aots.jp/hrd/technology-transfer/endowed-program/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池永 美紀（Ikenaga Miki)</author>
  </authors>
  <commentList>
    <comment ref="D7" authorId="0" shapeId="0" xr:uid="{44430890-46DE-42CF-9F1A-923525D5019A}">
      <text>
        <r>
          <rPr>
            <b/>
            <sz val="10"/>
            <color indexed="81"/>
            <rFont val="MS P ゴシック"/>
            <family val="3"/>
            <charset val="128"/>
          </rPr>
          <t>AOTSホームページに掲載の「寄附講座事業 国庫補助金の適用対象となる経費について」及び「寄附講座開設事業における対象経費の支払単価基準」をご確認のうえ、ご記入ください。
https://www.aots.jp/hrd/technology-transfer/endowed-program/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髙橋 一樹(Takahashi Kazuki)</author>
  </authors>
  <commentList>
    <comment ref="D8" authorId="0" shapeId="0" xr:uid="{0EB45DA7-38FB-4599-9E40-4F3B58CB19BB}">
      <text>
        <r>
          <rPr>
            <sz val="14"/>
            <color indexed="12"/>
            <rFont val="MS P ゴシック"/>
            <family val="3"/>
            <charset val="128"/>
          </rPr>
          <t>「○○時間」または「○○時間△△分」の形式で入力してください。</t>
        </r>
      </text>
    </comment>
    <comment ref="F8" authorId="0" shapeId="0" xr:uid="{EEEA7C49-A7FD-4054-9DD7-24B3A0E811DA}">
      <text>
        <r>
          <rPr>
            <sz val="14"/>
            <color indexed="12"/>
            <rFont val="MS P ゴシック"/>
            <family val="3"/>
            <charset val="128"/>
          </rPr>
          <t>当シート4,5行目を参照して、該当する区分を選択してください。</t>
        </r>
      </text>
    </comment>
    <comment ref="F24" authorId="0" shapeId="0" xr:uid="{2B677C2B-9503-4087-996C-18DDF0057F47}">
      <text>
        <r>
          <rPr>
            <sz val="14"/>
            <color indexed="12"/>
            <rFont val="MS P ゴシック"/>
            <family val="3"/>
            <charset val="128"/>
          </rPr>
          <t>50%以上であることを確認してください。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三浦 綾子(Miura Ayako)</author>
  </authors>
  <commentList>
    <comment ref="D44" authorId="0" shapeId="0" xr:uid="{B800B66C-00B3-4235-8968-5B7BD2E5DEF5}">
      <text>
        <r>
          <rPr>
            <b/>
            <sz val="16"/>
            <color indexed="81"/>
            <rFont val="MS P ゴシック"/>
            <family val="3"/>
            <charset val="128"/>
          </rPr>
          <t>シートをコピーして事務担当者・主任講師を含む講師全員分についてご提出ください。</t>
        </r>
        <r>
          <rPr>
            <sz val="16"/>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池永 美紀（Ikenaga Miki)</author>
    <author>三浦 綾子(Miura Ayako)</author>
  </authors>
  <commentList>
    <comment ref="P16" authorId="0" shapeId="0" xr:uid="{736AB52A-80B5-4449-A350-A6A3CF7B50C6}">
      <text>
        <r>
          <rPr>
            <b/>
            <sz val="9"/>
            <color indexed="81"/>
            <rFont val="MS P ゴシック"/>
            <family val="3"/>
            <charset val="128"/>
          </rPr>
          <t>修士課程在籍者の参加があればM1,M2などの記載を加える</t>
        </r>
      </text>
    </comment>
    <comment ref="Q17" authorId="1" shapeId="0" xr:uid="{48447E89-A170-4E14-BF79-D83FAE94561C}">
      <text>
        <r>
          <rPr>
            <b/>
            <sz val="9"/>
            <color indexed="81"/>
            <rFont val="MS P ゴシック"/>
            <family val="3"/>
            <charset val="128"/>
          </rPr>
          <t>参加対象に既卒者が含まれる場合は既卒者と記入</t>
        </r>
        <r>
          <rPr>
            <sz val="9"/>
            <color indexed="81"/>
            <rFont val="MS P 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髙橋 一樹(Takahashi Kazuki)</author>
  </authors>
  <commentList>
    <comment ref="D8" authorId="0" shapeId="0" xr:uid="{DC3824AA-6397-4F25-AFD9-5CA079801397}">
      <text>
        <r>
          <rPr>
            <sz val="11"/>
            <color indexed="81"/>
            <rFont val="MS P ゴシック"/>
            <family val="3"/>
            <charset val="128"/>
          </rPr>
          <t>「○○時間」または「○○時間△△分」の形式で入力してください</t>
        </r>
        <r>
          <rPr>
            <sz val="9"/>
            <color indexed="81"/>
            <rFont val="MS P ゴシック"/>
            <family val="3"/>
            <charset val="128"/>
          </rPr>
          <t>。</t>
        </r>
      </text>
    </comment>
  </commentList>
</comments>
</file>

<file path=xl/sharedStrings.xml><?xml version="1.0" encoding="utf-8"?>
<sst xmlns="http://schemas.openxmlformats.org/spreadsheetml/2006/main" count="3054" uniqueCount="920">
  <si>
    <t>AOTS寄附講座開設事業書式</t>
    <rPh sb="8" eb="10">
      <t>カイセツ</t>
    </rPh>
    <rPh sb="10" eb="12">
      <t>ジギョウ</t>
    </rPh>
    <rPh sb="12" eb="14">
      <t>ショシキ</t>
    </rPh>
    <phoneticPr fontId="4"/>
  </si>
  <si>
    <t>書式更新日</t>
    <rPh sb="0" eb="2">
      <t>ショシキ</t>
    </rPh>
    <rPh sb="2" eb="4">
      <t>コウシン</t>
    </rPh>
    <rPh sb="4" eb="5">
      <t>ビ</t>
    </rPh>
    <phoneticPr fontId="4"/>
  </si>
  <si>
    <t>【寄附講座実施申請】</t>
    <rPh sb="5" eb="7">
      <t>ジッシ</t>
    </rPh>
    <rPh sb="7" eb="9">
      <t>シンセイ</t>
    </rPh>
    <phoneticPr fontId="4"/>
  </si>
  <si>
    <t>書式名</t>
    <rPh sb="0" eb="3">
      <t>ショシキメイ</t>
    </rPh>
    <phoneticPr fontId="4"/>
  </si>
  <si>
    <t>①</t>
    <phoneticPr fontId="4"/>
  </si>
  <si>
    <t>補助事業のご利用に関するアンケート</t>
    <rPh sb="9" eb="10">
      <t>カン</t>
    </rPh>
    <phoneticPr fontId="4"/>
  </si>
  <si>
    <t>②</t>
    <phoneticPr fontId="4"/>
  </si>
  <si>
    <t>寄附講座実施申請書</t>
  </si>
  <si>
    <t>③</t>
    <phoneticPr fontId="4"/>
  </si>
  <si>
    <t>別紙1. 寄附講座実施計画の概要</t>
    <rPh sb="0" eb="2">
      <t>ベッシ</t>
    </rPh>
    <rPh sb="9" eb="11">
      <t>ジッシ</t>
    </rPh>
    <rPh sb="11" eb="13">
      <t>ケイカク</t>
    </rPh>
    <rPh sb="14" eb="16">
      <t>ガイヨウ</t>
    </rPh>
    <phoneticPr fontId="4"/>
  </si>
  <si>
    <t>④</t>
    <phoneticPr fontId="4"/>
  </si>
  <si>
    <t>別紙1. 追加</t>
    <phoneticPr fontId="4"/>
  </si>
  <si>
    <t>⑤</t>
    <phoneticPr fontId="4"/>
  </si>
  <si>
    <t>別紙1の別添Ⅰ. 講師略歴書　</t>
    <phoneticPr fontId="4"/>
  </si>
  <si>
    <t>⑥</t>
    <phoneticPr fontId="4"/>
  </si>
  <si>
    <t>別紙1の別添Ⅱ. 講師・運営管理日程</t>
    <phoneticPr fontId="4"/>
  </si>
  <si>
    <t>⑦</t>
    <phoneticPr fontId="4"/>
  </si>
  <si>
    <t>別紙2. 寄附講座実施費予算概算</t>
    <phoneticPr fontId="4"/>
  </si>
  <si>
    <t>⑧</t>
    <phoneticPr fontId="4"/>
  </si>
  <si>
    <t>別紙2. 寄附講座実施費予算概算（記入例）</t>
    <rPh sb="17" eb="20">
      <t>キニュウレイ</t>
    </rPh>
    <phoneticPr fontId="4"/>
  </si>
  <si>
    <t>⑨</t>
    <phoneticPr fontId="4"/>
  </si>
  <si>
    <t>別紙3. 寄附講座日程案</t>
  </si>
  <si>
    <t>⑩</t>
    <phoneticPr fontId="4"/>
  </si>
  <si>
    <t>別紙4. 個人情報の取り扱いについて</t>
  </si>
  <si>
    <t>※上記①は当年度初回のお申込み時にご回答ください。２回目以降の申込みでは、初回とご回答が異なる場合のみ改めて回答をお願いします。</t>
    <rPh sb="1" eb="3">
      <t>ジョウキ</t>
    </rPh>
    <rPh sb="5" eb="8">
      <t>トウネンド</t>
    </rPh>
    <rPh sb="8" eb="10">
      <t>ショカイ</t>
    </rPh>
    <rPh sb="12" eb="13">
      <t>モウ</t>
    </rPh>
    <rPh sb="13" eb="14">
      <t>コ</t>
    </rPh>
    <rPh sb="15" eb="16">
      <t>ジ</t>
    </rPh>
    <rPh sb="18" eb="20">
      <t>カイトウ</t>
    </rPh>
    <phoneticPr fontId="4"/>
  </si>
  <si>
    <t>※上記⑤及び⑩は、主任講師（委嘱する場合）も含めて講師全員分を提出して下さい。</t>
    <rPh sb="1" eb="3">
      <t>ジョウキ</t>
    </rPh>
    <rPh sb="4" eb="5">
      <t>オヨ</t>
    </rPh>
    <rPh sb="9" eb="11">
      <t>シュニン</t>
    </rPh>
    <rPh sb="11" eb="13">
      <t>コウシ</t>
    </rPh>
    <rPh sb="14" eb="16">
      <t>イショク</t>
    </rPh>
    <rPh sb="18" eb="20">
      <t>バアイ</t>
    </rPh>
    <rPh sb="22" eb="23">
      <t>フク</t>
    </rPh>
    <rPh sb="25" eb="27">
      <t>コウシ</t>
    </rPh>
    <rPh sb="27" eb="29">
      <t>ゼンイン</t>
    </rPh>
    <rPh sb="29" eb="30">
      <t>ブン</t>
    </rPh>
    <rPh sb="31" eb="33">
      <t>テイシュツ</t>
    </rPh>
    <rPh sb="35" eb="36">
      <t>クダ</t>
    </rPh>
    <phoneticPr fontId="4"/>
  </si>
  <si>
    <t>（申請時に講師が確定していない場合には、確定次第追ってご提出下さい。）</t>
    <rPh sb="1" eb="4">
      <t>シンセイジ</t>
    </rPh>
    <rPh sb="5" eb="7">
      <t>コウシ</t>
    </rPh>
    <rPh sb="8" eb="10">
      <t>カクテイ</t>
    </rPh>
    <rPh sb="15" eb="17">
      <t>バアイ</t>
    </rPh>
    <rPh sb="20" eb="24">
      <t>カクテイシダイ</t>
    </rPh>
    <rPh sb="24" eb="25">
      <t>オ</t>
    </rPh>
    <rPh sb="28" eb="30">
      <t>テイシュツ</t>
    </rPh>
    <rPh sb="30" eb="31">
      <t>クダ</t>
    </rPh>
    <phoneticPr fontId="4"/>
  </si>
  <si>
    <t>なお、⑩については事務担当者の方もご提出をお願い致します。</t>
    <rPh sb="9" eb="11">
      <t>ジム</t>
    </rPh>
    <rPh sb="11" eb="14">
      <t>タントウシャ</t>
    </rPh>
    <rPh sb="15" eb="16">
      <t>カタ</t>
    </rPh>
    <rPh sb="18" eb="20">
      <t>テイシュツ</t>
    </rPh>
    <rPh sb="22" eb="23">
      <t>ネガ</t>
    </rPh>
    <rPh sb="24" eb="25">
      <t>イタ</t>
    </rPh>
    <phoneticPr fontId="4"/>
  </si>
  <si>
    <t>また、講師が日本語を解さない場合は、英語版も利用可能です。（Lecturer's CV/ Personal Info Handling Policy)</t>
    <phoneticPr fontId="4"/>
  </si>
  <si>
    <t>申請にあたって収集される学生・講師等の個人情報については個人情報の保護に関する法令等を遵守し、適切な管理を行ってください。</t>
    <rPh sb="0" eb="2">
      <t>シンセイ</t>
    </rPh>
    <rPh sb="7" eb="9">
      <t>シュウシュウ</t>
    </rPh>
    <rPh sb="12" eb="14">
      <t>ガクセイ</t>
    </rPh>
    <rPh sb="15" eb="18">
      <t>コウシトウ</t>
    </rPh>
    <rPh sb="19" eb="23">
      <t>コジンジョウホウ</t>
    </rPh>
    <rPh sb="41" eb="42">
      <t>トウ</t>
    </rPh>
    <rPh sb="43" eb="45">
      <t>ジュンシュ</t>
    </rPh>
    <rPh sb="47" eb="49">
      <t>テキセツ</t>
    </rPh>
    <rPh sb="50" eb="52">
      <t>カンリ</t>
    </rPh>
    <rPh sb="53" eb="54">
      <t>オコナ</t>
    </rPh>
    <phoneticPr fontId="4"/>
  </si>
  <si>
    <t xml:space="preserve">※ </t>
    <phoneticPr fontId="4"/>
  </si>
  <si>
    <t>AOTSの個人情報保護方針について：</t>
    <phoneticPr fontId="4"/>
  </si>
  <si>
    <r>
      <t>詳細は当協会ホームページ（</t>
    </r>
    <r>
      <rPr>
        <sz val="12"/>
        <color rgb="FF0070C0"/>
        <rFont val="BIZ UDP明朝 Medium"/>
        <family val="1"/>
        <charset val="128"/>
      </rPr>
      <t>https://www.aots.jp/privacy-policy/</t>
    </r>
    <r>
      <rPr>
        <sz val="12"/>
        <rFont val="BIZ UDP明朝 Medium"/>
        <family val="1"/>
        <charset val="128"/>
      </rPr>
      <t>）に公開しています。
本文書にご記入の個人情報は、当協会の個人情報保護方針に基づき、安全に管理し保護の徹底に努めます。
また、寄附講座に係る事務手続き並びに当協会からの各種ご案内等に使用します。</t>
    </r>
    <rPh sb="111" eb="113">
      <t>キフ</t>
    </rPh>
    <rPh sb="113" eb="115">
      <t>コウザ</t>
    </rPh>
    <phoneticPr fontId="4"/>
  </si>
  <si>
    <t xml:space="preserve">安全保障貿易管理上の留意事項について： </t>
    <rPh sb="0" eb="2">
      <t>アンゼン</t>
    </rPh>
    <rPh sb="2" eb="4">
      <t>ホショウ</t>
    </rPh>
    <rPh sb="4" eb="6">
      <t>ボウエキ</t>
    </rPh>
    <rPh sb="6" eb="8">
      <t>カンリ</t>
    </rPh>
    <rPh sb="8" eb="9">
      <t>ジョウ</t>
    </rPh>
    <rPh sb="10" eb="12">
      <t>リュウイ</t>
    </rPh>
    <rPh sb="12" eb="14">
      <t>ジコウ</t>
    </rPh>
    <phoneticPr fontId="4"/>
  </si>
  <si>
    <t>別紙「安全保障貿易管理上の留意事項」もご参照下さい。</t>
    <phoneticPr fontId="4"/>
  </si>
  <si>
    <t>軍事転用可能な技術や貨物が世界の平和や安全を脅かすテロ組織や国家の手に渡らないよう安全保障上の措置を講じて頂く必要があります。
受講生及びインターン生に提供する技術（技術指導や技術データの提供）や講座実施のために講座開設大学等に提供する貨物（装置、機器等の資機材）が日本政府が規制する技術や貨物に該当しないかどうか、事前にご確認下さい。</t>
    <phoneticPr fontId="4"/>
  </si>
  <si>
    <t>講座及びインターンシップを行う際に使用する設備や技術が｢外国為替及び外国貿易法｣第２５条（役務取引等）の規定により、経済産業大臣の許可が必要な場合があります。その場合は事前に許可を取得して下さい。
許可が必要となる技術は、「外国為替令」第１７条に規定され、同別表に列記されているもので、ほぼ、「輸出貿易管理令」に規定されている輸出に当たって経済産業大臣の許可を要する貨物の設計、製造、使用に係る技術が対象になりますが、一部、輸出許可が必要でない貨物の設計、製造、使用に係る技術についても、その提供には許可を要する場合がありますので、ご注意下さい。許可取得の適用対象となる仕様（スペック）の範囲については、「輸出貿易管理令別表第1及び外国為替令別表の規定に基づき貨物又は技術を定める省令」に規定されています。</t>
    <rPh sb="2" eb="3">
      <t>オヨ</t>
    </rPh>
    <rPh sb="94" eb="95">
      <t>クダ</t>
    </rPh>
    <rPh sb="99" eb="101">
      <t>キョカ</t>
    </rPh>
    <rPh sb="102" eb="104">
      <t>ヒツヨウ</t>
    </rPh>
    <rPh sb="123" eb="125">
      <t>キテイ</t>
    </rPh>
    <rPh sb="128" eb="129">
      <t>ドウ</t>
    </rPh>
    <rPh sb="129" eb="131">
      <t>ベッピョウ</t>
    </rPh>
    <rPh sb="156" eb="158">
      <t>キテイ</t>
    </rPh>
    <rPh sb="163" eb="165">
      <t>ユシュツ</t>
    </rPh>
    <rPh sb="166" eb="167">
      <t>ア</t>
    </rPh>
    <rPh sb="195" eb="196">
      <t>カカワ</t>
    </rPh>
    <rPh sb="209" eb="211">
      <t>イチブ</t>
    </rPh>
    <rPh sb="234" eb="235">
      <t>カカワ</t>
    </rPh>
    <rPh sb="269" eb="270">
      <t>クダ</t>
    </rPh>
    <rPh sb="273" eb="275">
      <t>キョカ</t>
    </rPh>
    <rPh sb="275" eb="277">
      <t>シュトク</t>
    </rPh>
    <rPh sb="278" eb="280">
      <t>テキヨウ</t>
    </rPh>
    <rPh sb="280" eb="282">
      <t>タイショウ</t>
    </rPh>
    <rPh sb="285" eb="287">
      <t>シヨウ</t>
    </rPh>
    <rPh sb="294" eb="296">
      <t>ハンイ</t>
    </rPh>
    <rPh sb="344" eb="346">
      <t>キテイ</t>
    </rPh>
    <phoneticPr fontId="4"/>
  </si>
  <si>
    <t>また、「貿易関係貿易外取引等に関する省令」第９条において、経済産業大臣の許可を必要としない技術提供が規定されています。この規定に当たる場合は、「外国為替令」に規定された技術に該当するものであっても、許可を取得する必要はありませんので、併せてご確認下さい。</t>
    <phoneticPr fontId="4"/>
  </si>
  <si>
    <t>社内にコンプライアンスプログラム（C/P）が整備されている場合は、技術が役務許可の非該当であることを担当部に確認して下さい。
該当、非該当が不明な場合は、下記にお問合せ下さい。</t>
    <phoneticPr fontId="4"/>
  </si>
  <si>
    <t>なお、申請法人が海外の日系企業である場合においても、日本の安全保障貿易管理に係る規制の対象になる場合があります。
寄附講座における指導の対象となる技術や指導のために使用する設備・機器・物品が、日本法人から提供を受けているものであった場合、それらが日本政府の規制対象に該当するものであれば、その提供を受けた際に既に日本の経済産業大臣の許可を取得済みと考えられますが、寄附講座として日本以外の大学等の学生に対する技術指導等が、その許可の条件や誓約内容と合致しない恐れもありますので、その当時の許可条件や誓約書をご用意の上、下記へお問い合わせ下さい。</t>
    <rPh sb="3" eb="5">
      <t>シンセイ</t>
    </rPh>
    <rPh sb="5" eb="7">
      <t>ホウジン</t>
    </rPh>
    <rPh sb="8" eb="10">
      <t>カイガイ</t>
    </rPh>
    <rPh sb="11" eb="13">
      <t>ニッケイ</t>
    </rPh>
    <rPh sb="13" eb="15">
      <t>キギョウ</t>
    </rPh>
    <rPh sb="18" eb="20">
      <t>バアイ</t>
    </rPh>
    <rPh sb="26" eb="28">
      <t>ニホン</t>
    </rPh>
    <rPh sb="29" eb="31">
      <t>アンゼン</t>
    </rPh>
    <rPh sb="31" eb="33">
      <t>ホショウ</t>
    </rPh>
    <rPh sb="33" eb="35">
      <t>ボウエキ</t>
    </rPh>
    <rPh sb="35" eb="37">
      <t>カンリ</t>
    </rPh>
    <rPh sb="38" eb="39">
      <t>カカワ</t>
    </rPh>
    <rPh sb="40" eb="42">
      <t>キセイ</t>
    </rPh>
    <rPh sb="43" eb="45">
      <t>タイショウ</t>
    </rPh>
    <rPh sb="48" eb="50">
      <t>バアイ</t>
    </rPh>
    <rPh sb="116" eb="118">
      <t>バアイ</t>
    </rPh>
    <phoneticPr fontId="4"/>
  </si>
  <si>
    <t>【確認先】
経済産業省　貿易経済協力局　安全保障貿易審査課
TEL：０３-３５０１-２８０１
または一般財団法人　安全保障貿易情報センタ－ （CISTEC）
TEL：０３-３５９３-１１４８ （相談は内容によって有料）
http://www.cistec.or.jp</t>
    <rPh sb="26" eb="28">
      <t>シンサ</t>
    </rPh>
    <phoneticPr fontId="4"/>
  </si>
  <si>
    <t>申請法人が海外の日系企業である場合、その所在国においても、国外の個人（学生等）や機関（大学等）に対して技術や貨物（機器・物品）を提供する事について、何らかの規制がある場合も考えられます。所在国の規制の対象に該当するか否かについても、事前にご確認下さい。</t>
    <rPh sb="20" eb="22">
      <t>ショザイ</t>
    </rPh>
    <rPh sb="22" eb="23">
      <t>コク</t>
    </rPh>
    <rPh sb="29" eb="31">
      <t>コクガイ</t>
    </rPh>
    <rPh sb="40" eb="42">
      <t>キカン</t>
    </rPh>
    <rPh sb="43" eb="45">
      <t>ダイガク</t>
    </rPh>
    <rPh sb="45" eb="46">
      <t>トウ</t>
    </rPh>
    <rPh sb="48" eb="49">
      <t>タイ</t>
    </rPh>
    <rPh sb="51" eb="53">
      <t>ギジュツ</t>
    </rPh>
    <rPh sb="54" eb="56">
      <t>カモツ</t>
    </rPh>
    <rPh sb="60" eb="62">
      <t>ブッピン</t>
    </rPh>
    <rPh sb="64" eb="66">
      <t>テイキョウ</t>
    </rPh>
    <rPh sb="68" eb="69">
      <t>コト</t>
    </rPh>
    <rPh sb="74" eb="75">
      <t>ナン</t>
    </rPh>
    <rPh sb="78" eb="80">
      <t>キセイ</t>
    </rPh>
    <rPh sb="83" eb="85">
      <t>バアイ</t>
    </rPh>
    <rPh sb="86" eb="87">
      <t>カンガ</t>
    </rPh>
    <rPh sb="93" eb="95">
      <t>ショザイ</t>
    </rPh>
    <rPh sb="95" eb="96">
      <t>コク</t>
    </rPh>
    <rPh sb="97" eb="99">
      <t>キセイ</t>
    </rPh>
    <rPh sb="100" eb="102">
      <t>タイショウ</t>
    </rPh>
    <rPh sb="103" eb="105">
      <t>ガイトウ</t>
    </rPh>
    <rPh sb="108" eb="109">
      <t>イナ</t>
    </rPh>
    <rPh sb="116" eb="118">
      <t>ジゼン</t>
    </rPh>
    <rPh sb="120" eb="122">
      <t>カクニン</t>
    </rPh>
    <rPh sb="122" eb="123">
      <t>クダ</t>
    </rPh>
    <phoneticPr fontId="4"/>
  </si>
  <si>
    <t>申請法人所在国の規制の対象に該当する場合には、必要な手続きや措置を講じて下さい。</t>
    <rPh sb="0" eb="2">
      <t>シンセイ</t>
    </rPh>
    <rPh sb="2" eb="4">
      <t>ホウジン</t>
    </rPh>
    <rPh sb="4" eb="6">
      <t>ショザイ</t>
    </rPh>
    <rPh sb="6" eb="7">
      <t>コク</t>
    </rPh>
    <rPh sb="8" eb="10">
      <t>キセイ</t>
    </rPh>
    <rPh sb="11" eb="13">
      <t>タイショウ</t>
    </rPh>
    <rPh sb="14" eb="16">
      <t>ガイトウ</t>
    </rPh>
    <rPh sb="18" eb="20">
      <t>バアイ</t>
    </rPh>
    <rPh sb="23" eb="25">
      <t>ヒツヨウ</t>
    </rPh>
    <rPh sb="26" eb="28">
      <t>テツヅ</t>
    </rPh>
    <rPh sb="30" eb="32">
      <t>ソチ</t>
    </rPh>
    <rPh sb="33" eb="34">
      <t>コウ</t>
    </rPh>
    <rPh sb="36" eb="37">
      <t>クダ</t>
    </rPh>
    <phoneticPr fontId="4"/>
  </si>
  <si>
    <t xml:space="preserve">寄附講座やインターンシップにおける指導の対象となる技術及び講座実施のために調達する設備・機器・物品等の貨物について、これらに米国由来の技術・ソフトウェアや部品・製品が含まれている場合、米国の輸出管理関連法規に基づく再輸出規制の対象となり、ケースによっては米国政府への事前の許可申請を要することがありますので、ご留意ください。
</t>
    <rPh sb="155" eb="157">
      <t>リュウイ</t>
    </rPh>
    <phoneticPr fontId="4"/>
  </si>
  <si>
    <t>アンケート</t>
    <phoneticPr fontId="4"/>
  </si>
  <si>
    <r>
      <t xml:space="preserve">ご利用企業にとっての補助事業のメリットや必要性、意義についての基礎情報収集のため、もし補助事業を利用できない場合に貴社の海外人材採用計画や海外事業展開に生じる影響等について具体的なご意見を伺いたく、下記アンケートにご協力の程よろしくお願いいたします。
</t>
    </r>
    <r>
      <rPr>
        <sz val="11"/>
        <color rgb="FFFF0000"/>
        <rFont val="BIZ UDP明朝 Medium"/>
        <family val="1"/>
        <charset val="128"/>
      </rPr>
      <t>（当年度初回のお申込み時にご回答ください。２回目以降の申込みでは、初回とご回答が異なる場合のみ改めて回答をお願いいたします。）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64" eb="66">
      <t>サイヨウ</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4"/>
  </si>
  <si>
    <t>Q1</t>
    <phoneticPr fontId="4"/>
  </si>
  <si>
    <t>一番最初にAOTSを知ったきっかけを○で選択してください。複数回答可</t>
    <rPh sb="0" eb="2">
      <t>イチバン</t>
    </rPh>
    <rPh sb="2" eb="4">
      <t>サイショ</t>
    </rPh>
    <rPh sb="20" eb="22">
      <t>センタク</t>
    </rPh>
    <rPh sb="29" eb="31">
      <t>フクスウ</t>
    </rPh>
    <rPh sb="31" eb="33">
      <t>カイトウ</t>
    </rPh>
    <rPh sb="33" eb="34">
      <t>カ</t>
    </rPh>
    <phoneticPr fontId="4"/>
  </si>
  <si>
    <t>過去に利用したことがある</t>
    <rPh sb="0" eb="2">
      <t>カコ</t>
    </rPh>
    <rPh sb="3" eb="5">
      <t>リヨウ</t>
    </rPh>
    <phoneticPr fontId="4"/>
  </si>
  <si>
    <t>AOTSホームページ</t>
    <phoneticPr fontId="4"/>
  </si>
  <si>
    <t>国内他企業からの紹介</t>
    <rPh sb="0" eb="2">
      <t>コクナイ</t>
    </rPh>
    <rPh sb="2" eb="5">
      <t>タキギョウ</t>
    </rPh>
    <rPh sb="8" eb="10">
      <t>ショウカイ</t>
    </rPh>
    <phoneticPr fontId="4"/>
  </si>
  <si>
    <t>海外企業からの紹介</t>
    <rPh sb="0" eb="2">
      <t>カイガイ</t>
    </rPh>
    <rPh sb="2" eb="4">
      <t>キギョウ</t>
    </rPh>
    <rPh sb="7" eb="9">
      <t>ショウカイ</t>
    </rPh>
    <phoneticPr fontId="4"/>
  </si>
  <si>
    <t>AOTS国内事業説明会</t>
    <rPh sb="4" eb="6">
      <t>コクナイ</t>
    </rPh>
    <rPh sb="6" eb="8">
      <t>ジギョウ</t>
    </rPh>
    <rPh sb="8" eb="10">
      <t>セツメイ</t>
    </rPh>
    <rPh sb="10" eb="11">
      <t>カイ</t>
    </rPh>
    <phoneticPr fontId="4"/>
  </si>
  <si>
    <t>AOTS海外事業説明会</t>
  </si>
  <si>
    <t>関係団体等からの紹介  団体名</t>
    <rPh sb="0" eb="2">
      <t>カンケイ</t>
    </rPh>
    <rPh sb="2" eb="4">
      <t>ダンタイ</t>
    </rPh>
    <rPh sb="4" eb="5">
      <t>トウ</t>
    </rPh>
    <rPh sb="8" eb="10">
      <t>ショウカイ</t>
    </rPh>
    <rPh sb="12" eb="14">
      <t>ダンタイ</t>
    </rPh>
    <rPh sb="14" eb="15">
      <t>メイ</t>
    </rPh>
    <phoneticPr fontId="4"/>
  </si>
  <si>
    <t>（</t>
    <phoneticPr fontId="4"/>
  </si>
  <si>
    <t>）</t>
    <phoneticPr fontId="4"/>
  </si>
  <si>
    <t>その他</t>
    <rPh sb="2" eb="3">
      <t>タ</t>
    </rPh>
    <phoneticPr fontId="4"/>
  </si>
  <si>
    <t>Q2</t>
    <phoneticPr fontId="4"/>
  </si>
  <si>
    <t>本制度をご利用いただく理由についてお答えください。</t>
    <rPh sb="5" eb="7">
      <t>リヨウ</t>
    </rPh>
    <phoneticPr fontId="4"/>
  </si>
  <si>
    <t>[複数選択可：理由として重要なものから順位付けして数字を選択してください]</t>
    <rPh sb="7" eb="9">
      <t>リユウ</t>
    </rPh>
    <rPh sb="12" eb="14">
      <t>ジュウヨウ</t>
    </rPh>
    <rPh sb="19" eb="22">
      <t>ジュンイヅ</t>
    </rPh>
    <rPh sb="25" eb="27">
      <t>スウジ</t>
    </rPh>
    <rPh sb="28" eb="30">
      <t>センタク</t>
    </rPh>
    <phoneticPr fontId="4"/>
  </si>
  <si>
    <t>補助金を活用できるため</t>
    <phoneticPr fontId="4"/>
  </si>
  <si>
    <t>日本に招へいしてのインターンシップができるため</t>
    <rPh sb="0" eb="2">
      <t>ニホン</t>
    </rPh>
    <rPh sb="3" eb="4">
      <t>ショウ</t>
    </rPh>
    <phoneticPr fontId="4"/>
  </si>
  <si>
    <t>講座計画立案から実施においてAOTSのサポートを受けられるため</t>
    <rPh sb="0" eb="4">
      <t>コウザケイカク</t>
    </rPh>
    <rPh sb="4" eb="6">
      <t>リツアン</t>
    </rPh>
    <rPh sb="8" eb="10">
      <t>ジッシ</t>
    </rPh>
    <rPh sb="24" eb="25">
      <t>ウ</t>
    </rPh>
    <phoneticPr fontId="4"/>
  </si>
  <si>
    <t>日本政府の公的事業として実施することで、開設校の理解・協力を得られやすいため</t>
    <rPh sb="7" eb="9">
      <t>ジギョウ</t>
    </rPh>
    <rPh sb="12" eb="14">
      <t>ジッシ</t>
    </rPh>
    <rPh sb="20" eb="23">
      <t>カイセツコウ</t>
    </rPh>
    <rPh sb="24" eb="26">
      <t>リカイ</t>
    </rPh>
    <rPh sb="27" eb="29">
      <t>キョウリョク</t>
    </rPh>
    <rPh sb="30" eb="31">
      <t>エ</t>
    </rPh>
    <phoneticPr fontId="4"/>
  </si>
  <si>
    <t>現地大学とのネットワークを強化できるため</t>
    <rPh sb="0" eb="2">
      <t>ゲンチ</t>
    </rPh>
    <rPh sb="2" eb="4">
      <t>ダイガク</t>
    </rPh>
    <rPh sb="13" eb="15">
      <t>キョウカ</t>
    </rPh>
    <phoneticPr fontId="4"/>
  </si>
  <si>
    <t>その他（具体的にご記入ください）</t>
    <phoneticPr fontId="4"/>
  </si>
  <si>
    <t>Q3</t>
    <phoneticPr fontId="4"/>
  </si>
  <si>
    <t>本制度を利用しない（できない）場合、どのような代替措置・手段を取られますか。</t>
    <phoneticPr fontId="4"/>
  </si>
  <si>
    <t>自社独自で寄附講座・インターンシップを実施する</t>
    <rPh sb="5" eb="9">
      <t>キフコウザ</t>
    </rPh>
    <phoneticPr fontId="4"/>
  </si>
  <si>
    <t>本制度を利用する場合と同じ計画で実施する</t>
    <rPh sb="0" eb="1">
      <t>ホン</t>
    </rPh>
    <rPh sb="1" eb="3">
      <t>セイド</t>
    </rPh>
    <rPh sb="4" eb="6">
      <t>リヨウ</t>
    </rPh>
    <rPh sb="8" eb="10">
      <t>バアイ</t>
    </rPh>
    <rPh sb="11" eb="12">
      <t>オナ</t>
    </rPh>
    <rPh sb="13" eb="15">
      <t>ケイカク</t>
    </rPh>
    <rPh sb="16" eb="18">
      <t>ジッシ</t>
    </rPh>
    <phoneticPr fontId="4"/>
  </si>
  <si>
    <t>計画を変更して実施する</t>
    <rPh sb="0" eb="2">
      <t>ケイカク</t>
    </rPh>
    <rPh sb="3" eb="5">
      <t>ヘンコウ</t>
    </rPh>
    <rPh sb="7" eb="9">
      <t>ジッシ</t>
    </rPh>
    <phoneticPr fontId="4"/>
  </si>
  <si>
    <t>寄附講座のみ実施する（インターンシップは実施しない）</t>
    <rPh sb="0" eb="4">
      <t>キフコウザ</t>
    </rPh>
    <rPh sb="6" eb="8">
      <t>ジッシ</t>
    </rPh>
    <rPh sb="20" eb="22">
      <t>ジッシ</t>
    </rPh>
    <phoneticPr fontId="4"/>
  </si>
  <si>
    <t>インターンシップのみ実施する（寄附講座は実施しない）</t>
    <rPh sb="10" eb="12">
      <t>ジッシ</t>
    </rPh>
    <rPh sb="15" eb="19">
      <t>キフコウザ</t>
    </rPh>
    <rPh sb="20" eb="22">
      <t>ジッシ</t>
    </rPh>
    <phoneticPr fontId="4"/>
  </si>
  <si>
    <t>期間・日数を短縮する</t>
    <rPh sb="0" eb="2">
      <t>キカン</t>
    </rPh>
    <rPh sb="3" eb="5">
      <t>ニッスウ</t>
    </rPh>
    <rPh sb="6" eb="8">
      <t>タンシュク</t>
    </rPh>
    <phoneticPr fontId="4"/>
  </si>
  <si>
    <t>講座受講生数・インターンシップ参加人数を減らす</t>
    <rPh sb="0" eb="2">
      <t>コウザ</t>
    </rPh>
    <rPh sb="2" eb="6">
      <t>ジュコウセイスウ</t>
    </rPh>
    <rPh sb="15" eb="19">
      <t>サンカニンズウ</t>
    </rPh>
    <rPh sb="20" eb="21">
      <t>ヘ</t>
    </rPh>
    <phoneticPr fontId="4"/>
  </si>
  <si>
    <t>講師は派遣せずオンラインで実施する</t>
    <rPh sb="0" eb="2">
      <t>コウシ</t>
    </rPh>
    <rPh sb="3" eb="5">
      <t>ハケン</t>
    </rPh>
    <rPh sb="13" eb="15">
      <t>ジッシ</t>
    </rPh>
    <phoneticPr fontId="4"/>
  </si>
  <si>
    <t>本制度を利用できなければ寄附講座（インターンシップ含む）は行わない</t>
    <rPh sb="0" eb="3">
      <t>ホンセイド</t>
    </rPh>
    <rPh sb="4" eb="6">
      <t>リヨウ</t>
    </rPh>
    <rPh sb="12" eb="16">
      <t>キフコウザ</t>
    </rPh>
    <rPh sb="25" eb="26">
      <t>フク</t>
    </rPh>
    <rPh sb="29" eb="30">
      <t>オコナ</t>
    </rPh>
    <phoneticPr fontId="4"/>
  </si>
  <si>
    <t>その他（具体的にご記入ください）</t>
    <rPh sb="2" eb="3">
      <t>タ</t>
    </rPh>
    <rPh sb="4" eb="7">
      <t>グタイテキ</t>
    </rPh>
    <rPh sb="9" eb="11">
      <t>キニュウ</t>
    </rPh>
    <phoneticPr fontId="4"/>
  </si>
  <si>
    <t>Q4</t>
    <phoneticPr fontId="4"/>
  </si>
  <si>
    <t>本制度を利用しない（できない）ことで想定される影響はどの程度でしょうか。
（今回の寄附講座により達成したい目標を100とした場合、Q3の代替措置・手段でどの程度のレベルまで達成可能と考えられるか）</t>
    <rPh sb="41" eb="45">
      <t>キフコウザ</t>
    </rPh>
    <phoneticPr fontId="4"/>
  </si>
  <si>
    <t>大きな影響が生じる（目標達成度50%未満）</t>
    <rPh sb="0" eb="1">
      <t>オオ</t>
    </rPh>
    <rPh sb="3" eb="5">
      <t>エイキョウ</t>
    </rPh>
    <rPh sb="6" eb="7">
      <t>ショウ</t>
    </rPh>
    <rPh sb="10" eb="12">
      <t>モクヒョウ</t>
    </rPh>
    <rPh sb="12" eb="14">
      <t>タッセイ</t>
    </rPh>
    <rPh sb="14" eb="15">
      <t>ド</t>
    </rPh>
    <rPh sb="18" eb="20">
      <t>ミマン</t>
    </rPh>
    <phoneticPr fontId="4"/>
  </si>
  <si>
    <t>ある程度影響が生じる（目標達成度50%～80%未満）</t>
    <rPh sb="2" eb="4">
      <t>テイド</t>
    </rPh>
    <rPh sb="4" eb="6">
      <t>エイキョウ</t>
    </rPh>
    <rPh sb="7" eb="8">
      <t>ショウ</t>
    </rPh>
    <rPh sb="11" eb="16">
      <t>モクヒョウタッセイド</t>
    </rPh>
    <rPh sb="23" eb="25">
      <t>ミマン</t>
    </rPh>
    <phoneticPr fontId="4"/>
  </si>
  <si>
    <t>影響は少ない（目標達成度80%以上）</t>
    <rPh sb="0" eb="2">
      <t>エイキョウ</t>
    </rPh>
    <rPh sb="3" eb="4">
      <t>スク</t>
    </rPh>
    <rPh sb="7" eb="9">
      <t>モクヒョウ</t>
    </rPh>
    <rPh sb="9" eb="12">
      <t>タッセイド</t>
    </rPh>
    <rPh sb="15" eb="17">
      <t>イジョウ</t>
    </rPh>
    <phoneticPr fontId="4"/>
  </si>
  <si>
    <t>影響は生じない（目標達成度100%）</t>
    <phoneticPr fontId="4"/>
  </si>
  <si>
    <t>Q4-1</t>
    <phoneticPr fontId="4"/>
  </si>
  <si>
    <t>具体的にどのような影響が想定されるかご記入ください。</t>
    <rPh sb="0" eb="2">
      <t>グタイ</t>
    </rPh>
    <rPh sb="2" eb="3">
      <t>テキ</t>
    </rPh>
    <phoneticPr fontId="4"/>
  </si>
  <si>
    <t>（必要な海外人材の確保ができない、自社が期待する基礎学力を有する人材の育成ができない等）</t>
    <rPh sb="1" eb="3">
      <t>ヒツヨウ</t>
    </rPh>
    <rPh sb="4" eb="8">
      <t>カイガイジンザイ</t>
    </rPh>
    <rPh sb="9" eb="11">
      <t>カクホ</t>
    </rPh>
    <rPh sb="17" eb="19">
      <t>ジシャ</t>
    </rPh>
    <rPh sb="20" eb="22">
      <t>キタイ</t>
    </rPh>
    <rPh sb="24" eb="28">
      <t>キソガクリョク</t>
    </rPh>
    <rPh sb="29" eb="30">
      <t>ユウ</t>
    </rPh>
    <rPh sb="32" eb="34">
      <t>ジンザイ</t>
    </rPh>
    <rPh sb="35" eb="37">
      <t>イクセイ</t>
    </rPh>
    <rPh sb="42" eb="43">
      <t>ナド</t>
    </rPh>
    <phoneticPr fontId="4"/>
  </si>
  <si>
    <t>様式１　　 【技術・人材協力を通じた新興国との共創推進事業（研修・専門家派遣・寄附講座開設事業）】</t>
    <phoneticPr fontId="4"/>
  </si>
  <si>
    <t>申請日</t>
    <rPh sb="0" eb="2">
      <t>シンセイ</t>
    </rPh>
    <rPh sb="2" eb="3">
      <t>ビ</t>
    </rPh>
    <phoneticPr fontId="4"/>
  </si>
  <si>
    <t>一般財団法人　海外産業人材育成協会</t>
    <phoneticPr fontId="4"/>
  </si>
  <si>
    <t>理　事　長　殿</t>
  </si>
  <si>
    <t>申請法人名</t>
    <rPh sb="0" eb="2">
      <t>シンセイ</t>
    </rPh>
    <rPh sb="2" eb="4">
      <t>ホウジン</t>
    </rPh>
    <rPh sb="4" eb="5">
      <t>メイ</t>
    </rPh>
    <phoneticPr fontId="4"/>
  </si>
  <si>
    <t>本社所在地住所</t>
    <rPh sb="0" eb="2">
      <t>ホンシャ</t>
    </rPh>
    <rPh sb="2" eb="5">
      <t>ショザイチ</t>
    </rPh>
    <rPh sb="5" eb="7">
      <t>ジュウショ</t>
    </rPh>
    <phoneticPr fontId="4"/>
  </si>
  <si>
    <t>代表者役職名</t>
  </si>
  <si>
    <t>代表者氏名</t>
  </si>
  <si>
    <t>印（代表者職印）</t>
    <rPh sb="0" eb="1">
      <t>イン</t>
    </rPh>
    <rPh sb="2" eb="4">
      <t>ダイヒョウ</t>
    </rPh>
    <rPh sb="4" eb="5">
      <t>シャ</t>
    </rPh>
    <rPh sb="5" eb="6">
      <t>ショク</t>
    </rPh>
    <rPh sb="6" eb="7">
      <t>ジルシ</t>
    </rPh>
    <phoneticPr fontId="4"/>
  </si>
  <si>
    <t>担当部署</t>
  </si>
  <si>
    <t>事務担当者</t>
  </si>
  <si>
    <t>連絡先住所
(本社と異なる場合)</t>
    <phoneticPr fontId="4"/>
  </si>
  <si>
    <t>電話</t>
    <phoneticPr fontId="4"/>
  </si>
  <si>
    <t>Eメール</t>
    <phoneticPr fontId="4"/>
  </si>
  <si>
    <t>設立年</t>
    <phoneticPr fontId="4"/>
  </si>
  <si>
    <t>資本金</t>
    <phoneticPr fontId="4"/>
  </si>
  <si>
    <t>正規従業員数</t>
  </si>
  <si>
    <t>資本構成</t>
    <rPh sb="0" eb="1">
      <t>シホン</t>
    </rPh>
    <rPh sb="1" eb="3">
      <t>コウセイ</t>
    </rPh>
    <phoneticPr fontId="4"/>
  </si>
  <si>
    <r>
      <t>日本資本50％超である。（</t>
    </r>
    <r>
      <rPr>
        <sz val="14"/>
        <rFont val="BIZ UDP明朝 Medium"/>
        <family val="2"/>
        <charset val="128"/>
      </rPr>
      <t>〇を選択</t>
    </r>
    <r>
      <rPr>
        <sz val="14"/>
        <rFont val="BIZ UDP明朝 Medium"/>
        <family val="1"/>
        <charset val="128"/>
      </rPr>
      <t>してください。）</t>
    </r>
    <rPh sb="15" eb="17">
      <t>センタク</t>
    </rPh>
    <phoneticPr fontId="4"/>
  </si>
  <si>
    <t>該当</t>
    <rPh sb="0" eb="2">
      <t>ガイトウ</t>
    </rPh>
    <phoneticPr fontId="4"/>
  </si>
  <si>
    <t>非該当</t>
    <rPh sb="0" eb="3">
      <t>ヒガイトウ</t>
    </rPh>
    <phoneticPr fontId="4"/>
  </si>
  <si>
    <t>業種</t>
    <phoneticPr fontId="4"/>
  </si>
  <si>
    <t>主要製品</t>
  </si>
  <si>
    <t>事業内容</t>
  </si>
  <si>
    <t>寄附講座実施申請書</t>
    <phoneticPr fontId="4"/>
  </si>
  <si>
    <t>講座名：</t>
    <rPh sb="0" eb="1">
      <t>コウ</t>
    </rPh>
    <rPh sb="1" eb="2">
      <t>ザ</t>
    </rPh>
    <rPh sb="2" eb="3">
      <t>メイ</t>
    </rPh>
    <phoneticPr fontId="4"/>
  </si>
  <si>
    <t>講座名(英語)：</t>
    <rPh sb="0" eb="1">
      <t>コウ</t>
    </rPh>
    <rPh sb="1" eb="2">
      <t>ザ</t>
    </rPh>
    <rPh sb="2" eb="3">
      <t>メイ</t>
    </rPh>
    <rPh sb="4" eb="6">
      <t>エイゴ</t>
    </rPh>
    <phoneticPr fontId="4"/>
  </si>
  <si>
    <t>実施国：</t>
    <rPh sb="0" eb="2">
      <t>ジッシ</t>
    </rPh>
    <rPh sb="2" eb="3">
      <t>コク</t>
    </rPh>
    <phoneticPr fontId="4"/>
  </si>
  <si>
    <t>都市：</t>
    <rPh sb="0" eb="2">
      <t>トシ</t>
    </rPh>
    <phoneticPr fontId="4"/>
  </si>
  <si>
    <t>　貴協会の規程に基づき、下記の通り寄附講座を実施いたしたく申請します。なお、本講座の実施を申請するに
あたり、講座及びインターンシップの実施、諸経費の支払いについては貴協会の基準に従います。
　以下の文言の左に○を付けた事項については、確認が完了しました。</t>
    <rPh sb="39" eb="41">
      <t>コウザ</t>
    </rPh>
    <rPh sb="55" eb="57">
      <t>コウザ</t>
    </rPh>
    <rPh sb="57" eb="58">
      <t>オヨ</t>
    </rPh>
    <rPh sb="100" eb="102">
      <t>モンゴン</t>
    </rPh>
    <rPh sb="103" eb="104">
      <t>ヒダリ</t>
    </rPh>
    <rPh sb="107" eb="108">
      <t>ツ</t>
    </rPh>
    <phoneticPr fontId="4"/>
  </si>
  <si>
    <t>国等からの補助金交付等停止措置を、現在受けていない。</t>
    <phoneticPr fontId="4"/>
  </si>
  <si>
    <t>事業評価や講座終了後の採用実績等について、当年度や経年後にAOTSが実施するアンケート、調査等の要請に応じる。</t>
    <phoneticPr fontId="4"/>
  </si>
  <si>
    <t>AOTSにおける個人情報の取り扱いについて、当法人、現地で寄附講座実施を補佐する企業又は団体が同意している。
https://www.aots.jp/jp/policy/privacy.html</t>
    <phoneticPr fontId="4"/>
  </si>
  <si>
    <t>講師および管理員が同意する「個人情報の取り扱いについて（Handling of Personal Information）」に記載されている利用目的を理解し、その利用を了承する。</t>
    <phoneticPr fontId="4"/>
  </si>
  <si>
    <t>2025年度以降に審査承認を得たすべての講座について、講座を開設した年度から4事業年度連続して採用実績(申請法人以外の日本企業、日系企業によるもの、内定、見込み含む。) がない場合、同じ大学での寄附講座実施申請を受け付けることができないことを了承している。</t>
    <phoneticPr fontId="4"/>
  </si>
  <si>
    <t>AOTSの指示に沿って適時に書類及び証憑の提出を行う必要があり、提出が遅れる場合には、新たな申請は受け付けず、審査承認後であっても提出されていない書類及び証憑に係る支出は補助対象外とされることがあることを了承している。</t>
    <rPh sb="5" eb="7">
      <t>シジ</t>
    </rPh>
    <rPh sb="8" eb="9">
      <t>ソ</t>
    </rPh>
    <rPh sb="11" eb="13">
      <t>テキジ</t>
    </rPh>
    <rPh sb="14" eb="16">
      <t>ショルイ</t>
    </rPh>
    <rPh sb="16" eb="17">
      <t>オヨ</t>
    </rPh>
    <rPh sb="18" eb="20">
      <t>ショウヒョウ</t>
    </rPh>
    <rPh sb="21" eb="23">
      <t>テイシュツ</t>
    </rPh>
    <rPh sb="24" eb="25">
      <t>オコナ</t>
    </rPh>
    <rPh sb="26" eb="28">
      <t>ヒツヨウ</t>
    </rPh>
    <rPh sb="32" eb="34">
      <t>テイシュツ</t>
    </rPh>
    <rPh sb="35" eb="36">
      <t>オク</t>
    </rPh>
    <rPh sb="38" eb="40">
      <t>バアイ</t>
    </rPh>
    <rPh sb="43" eb="44">
      <t>アラ</t>
    </rPh>
    <rPh sb="46" eb="48">
      <t>シンセイ</t>
    </rPh>
    <rPh sb="49" eb="50">
      <t>ウ</t>
    </rPh>
    <rPh sb="51" eb="52">
      <t>ツ</t>
    </rPh>
    <rPh sb="65" eb="67">
      <t>テイシュツ</t>
    </rPh>
    <rPh sb="73" eb="75">
      <t>ショルイ</t>
    </rPh>
    <rPh sb="75" eb="76">
      <t>オヨ</t>
    </rPh>
    <rPh sb="77" eb="79">
      <t>ショウヒョウ</t>
    </rPh>
    <rPh sb="80" eb="81">
      <t>カカ</t>
    </rPh>
    <rPh sb="82" eb="84">
      <t>シシュツ</t>
    </rPh>
    <rPh sb="85" eb="90">
      <t>ホジョタイショウガイ</t>
    </rPh>
    <rPh sb="102" eb="104">
      <t>リョウショウ</t>
    </rPh>
    <phoneticPr fontId="4"/>
  </si>
  <si>
    <t>記</t>
  </si>
  <si>
    <t>１．寄附講座実施計画の概要（別紙１）</t>
    <phoneticPr fontId="4"/>
  </si>
  <si>
    <t>　　　講師略歴（別紙１の別添Ⅰ）</t>
    <rPh sb="5" eb="7">
      <t>リャクレキ</t>
    </rPh>
    <rPh sb="8" eb="10">
      <t>ベッシ</t>
    </rPh>
    <rPh sb="12" eb="14">
      <t>ベッテン</t>
    </rPh>
    <phoneticPr fontId="4"/>
  </si>
  <si>
    <t>２． 寄附講座実施費予算概算（別紙２）</t>
    <phoneticPr fontId="4"/>
  </si>
  <si>
    <t>３． 寄附講座日程案（別紙３）</t>
    <phoneticPr fontId="4"/>
  </si>
  <si>
    <t>４.　個人情報の取り扱いについて（別紙４）</t>
    <rPh sb="3" eb="5">
      <t>コジン</t>
    </rPh>
    <rPh sb="5" eb="7">
      <t>ジョウホウ</t>
    </rPh>
    <rPh sb="8" eb="9">
      <t>ト</t>
    </rPh>
    <rPh sb="10" eb="11">
      <t>アツカ</t>
    </rPh>
    <rPh sb="17" eb="19">
      <t>ベッシ</t>
    </rPh>
    <phoneticPr fontId="4"/>
  </si>
  <si>
    <t>以上</t>
    <rPh sb="0" eb="2">
      <t>イジョウ</t>
    </rPh>
    <phoneticPr fontId="4"/>
  </si>
  <si>
    <t>（別紙1）</t>
    <phoneticPr fontId="4"/>
  </si>
  <si>
    <t>寄附講座実施計画の全体概要</t>
    <rPh sb="4" eb="6">
      <t>ジッシ</t>
    </rPh>
    <rPh sb="6" eb="8">
      <t>ケイカク</t>
    </rPh>
    <rPh sb="9" eb="11">
      <t>ゼンタイ</t>
    </rPh>
    <rPh sb="11" eb="13">
      <t>ガイヨウ</t>
    </rPh>
    <phoneticPr fontId="4"/>
  </si>
  <si>
    <t>貴社が企画されている講座及びインターンシップの全体計画について、ご記入ください。
なお、計画が翌年度以降にわたる場合は、それも含めて全体概要についてご記入ください。
但し、予算の承認は、日本政府の会計年度ごとに当該年度内実施経費予算に対してのみ行われますので、ご留意ください。</t>
    <rPh sb="0" eb="2">
      <t>キシャ</t>
    </rPh>
    <rPh sb="3" eb="5">
      <t>キカク</t>
    </rPh>
    <rPh sb="10" eb="12">
      <t>コウザ</t>
    </rPh>
    <rPh sb="12" eb="13">
      <t>オヨ</t>
    </rPh>
    <rPh sb="23" eb="25">
      <t>ゼンタイ</t>
    </rPh>
    <rPh sb="25" eb="27">
      <t>ケイカク</t>
    </rPh>
    <rPh sb="33" eb="35">
      <t>キニュウ</t>
    </rPh>
    <rPh sb="44" eb="46">
      <t>ケイカク</t>
    </rPh>
    <rPh sb="47" eb="50">
      <t>ヨクネンド</t>
    </rPh>
    <rPh sb="50" eb="52">
      <t>イコウ</t>
    </rPh>
    <rPh sb="56" eb="58">
      <t>バアイ</t>
    </rPh>
    <rPh sb="63" eb="64">
      <t>フク</t>
    </rPh>
    <rPh sb="66" eb="68">
      <t>ゼンタイ</t>
    </rPh>
    <rPh sb="68" eb="70">
      <t>ガイヨウ</t>
    </rPh>
    <rPh sb="75" eb="77">
      <t>キニュウ</t>
    </rPh>
    <rPh sb="83" eb="84">
      <t>タダ</t>
    </rPh>
    <rPh sb="86" eb="88">
      <t>ヨサン</t>
    </rPh>
    <rPh sb="89" eb="91">
      <t>ショウニン</t>
    </rPh>
    <rPh sb="93" eb="95">
      <t>ニホン</t>
    </rPh>
    <rPh sb="95" eb="97">
      <t>セイフ</t>
    </rPh>
    <rPh sb="98" eb="100">
      <t>カイケイ</t>
    </rPh>
    <rPh sb="100" eb="102">
      <t>ネンド</t>
    </rPh>
    <rPh sb="105" eb="107">
      <t>トウガイ</t>
    </rPh>
    <rPh sb="107" eb="110">
      <t>ネンドナイ</t>
    </rPh>
    <rPh sb="110" eb="112">
      <t>ジッシ</t>
    </rPh>
    <rPh sb="112" eb="114">
      <t>ケイヒ</t>
    </rPh>
    <rPh sb="114" eb="116">
      <t>ヨサン</t>
    </rPh>
    <rPh sb="117" eb="118">
      <t>タイ</t>
    </rPh>
    <rPh sb="122" eb="123">
      <t>オコナ</t>
    </rPh>
    <rPh sb="131" eb="133">
      <t>リュウイ</t>
    </rPh>
    <phoneticPr fontId="4"/>
  </si>
  <si>
    <t>【全体概要】</t>
    <rPh sb="1" eb="3">
      <t>ゼンタイ</t>
    </rPh>
    <rPh sb="3" eb="5">
      <t>ガイヨウ</t>
    </rPh>
    <phoneticPr fontId="4"/>
  </si>
  <si>
    <t>申請法人名：</t>
    <rPh sb="0" eb="2">
      <t>シンセイ</t>
    </rPh>
    <rPh sb="2" eb="4">
      <t>ホウジン</t>
    </rPh>
    <rPh sb="4" eb="5">
      <t>メイ</t>
    </rPh>
    <phoneticPr fontId="4"/>
  </si>
  <si>
    <t>1.</t>
    <phoneticPr fontId="4"/>
  </si>
  <si>
    <t>講座名：</t>
    <rPh sb="0" eb="2">
      <t>コウザ</t>
    </rPh>
    <rPh sb="2" eb="3">
      <t>メイ</t>
    </rPh>
    <phoneticPr fontId="4"/>
  </si>
  <si>
    <t>講座名（英語）：</t>
    <rPh sb="0" eb="2">
      <t>コウザ</t>
    </rPh>
    <rPh sb="2" eb="3">
      <t>メイ</t>
    </rPh>
    <rPh sb="4" eb="6">
      <t>エイゴ</t>
    </rPh>
    <phoneticPr fontId="4"/>
  </si>
  <si>
    <t>2.</t>
    <phoneticPr fontId="4"/>
  </si>
  <si>
    <t>実施国/都市：</t>
    <phoneticPr fontId="4"/>
  </si>
  <si>
    <t>3.</t>
    <phoneticPr fontId="4"/>
  </si>
  <si>
    <t>講座開設大学等：</t>
    <rPh sb="6" eb="7">
      <t>トウ</t>
    </rPh>
    <phoneticPr fontId="4"/>
  </si>
  <si>
    <t>講座開設大学①</t>
    <phoneticPr fontId="4"/>
  </si>
  <si>
    <t>名称</t>
    <rPh sb="0" eb="2">
      <t>メイショウ</t>
    </rPh>
    <phoneticPr fontId="4"/>
  </si>
  <si>
    <t>（日本語）</t>
    <rPh sb="1" eb="4">
      <t>ニホンゴ</t>
    </rPh>
    <phoneticPr fontId="4"/>
  </si>
  <si>
    <t>（英語）</t>
    <rPh sb="1" eb="3">
      <t>エイゴ</t>
    </rPh>
    <phoneticPr fontId="4"/>
  </si>
  <si>
    <t>概要</t>
    <rPh sb="0" eb="2">
      <t>ガイヨウ</t>
    </rPh>
    <phoneticPr fontId="4"/>
  </si>
  <si>
    <t>所在地</t>
    <rPh sb="0" eb="3">
      <t>ショザイチ</t>
    </rPh>
    <phoneticPr fontId="4"/>
  </si>
  <si>
    <t>URL</t>
    <phoneticPr fontId="4"/>
  </si>
  <si>
    <t>設立年</t>
    <rPh sb="0" eb="3">
      <t>セツリツネン</t>
    </rPh>
    <phoneticPr fontId="4"/>
  </si>
  <si>
    <t>在学生総数</t>
    <rPh sb="0" eb="1">
      <t>ザイ</t>
    </rPh>
    <rPh sb="1" eb="3">
      <t>ガクセイ</t>
    </rPh>
    <rPh sb="3" eb="5">
      <t>ソウスウ</t>
    </rPh>
    <phoneticPr fontId="4"/>
  </si>
  <si>
    <t>教育課程</t>
    <rPh sb="0" eb="4">
      <t>キョウイクカテイ</t>
    </rPh>
    <phoneticPr fontId="4"/>
  </si>
  <si>
    <t>選択して下さい</t>
  </si>
  <si>
    <t>全構成学部</t>
    <rPh sb="0" eb="1">
      <t>ゼン</t>
    </rPh>
    <rPh sb="1" eb="5">
      <t>コウセイガクブ</t>
    </rPh>
    <phoneticPr fontId="4"/>
  </si>
  <si>
    <t>学部・学科名（日本語）：</t>
    <rPh sb="5" eb="6">
      <t>メイ</t>
    </rPh>
    <rPh sb="7" eb="10">
      <t>ニホンゴ</t>
    </rPh>
    <phoneticPr fontId="4"/>
  </si>
  <si>
    <t>学部・学科名（英語）：</t>
    <rPh sb="5" eb="6">
      <t>メイ</t>
    </rPh>
    <rPh sb="7" eb="9">
      <t>エイゴ</t>
    </rPh>
    <phoneticPr fontId="4"/>
  </si>
  <si>
    <t>受講生対象学年：</t>
    <rPh sb="0" eb="3">
      <t>ジュコウセイ</t>
    </rPh>
    <rPh sb="3" eb="5">
      <t>タイショウ</t>
    </rPh>
    <rPh sb="5" eb="7">
      <t>ガクネン</t>
    </rPh>
    <phoneticPr fontId="4"/>
  </si>
  <si>
    <t>※受講対象となる学年に〇を付けてください。</t>
    <rPh sb="1" eb="5">
      <t>ジュコウタイショウ</t>
    </rPh>
    <rPh sb="8" eb="10">
      <t>ガクネン</t>
    </rPh>
    <rPh sb="13" eb="14">
      <t>ツ</t>
    </rPh>
    <phoneticPr fontId="4"/>
  </si>
  <si>
    <t>1年</t>
    <rPh sb="1" eb="2">
      <t>ネン</t>
    </rPh>
    <phoneticPr fontId="4"/>
  </si>
  <si>
    <t>2年</t>
    <rPh sb="1" eb="2">
      <t>ネン</t>
    </rPh>
    <phoneticPr fontId="4"/>
  </si>
  <si>
    <t>3年</t>
    <rPh sb="1" eb="2">
      <t>ネン</t>
    </rPh>
    <phoneticPr fontId="4"/>
  </si>
  <si>
    <t>4年</t>
    <rPh sb="1" eb="2">
      <t>ネン</t>
    </rPh>
    <phoneticPr fontId="4"/>
  </si>
  <si>
    <t>5年</t>
    <rPh sb="1" eb="2">
      <t>ネン</t>
    </rPh>
    <phoneticPr fontId="4"/>
  </si>
  <si>
    <t>6年</t>
    <rPh sb="1" eb="2">
      <t>ネン</t>
    </rPh>
    <phoneticPr fontId="4"/>
  </si>
  <si>
    <t>対象学部・学科 
全在籍者数</t>
    <rPh sb="0" eb="4">
      <t>タイショウガクブ</t>
    </rPh>
    <rPh sb="5" eb="7">
      <t>ガッカ</t>
    </rPh>
    <rPh sb="9" eb="10">
      <t>ゼン</t>
    </rPh>
    <rPh sb="10" eb="13">
      <t>ザイセキシャ</t>
    </rPh>
    <rPh sb="13" eb="14">
      <t>スウ</t>
    </rPh>
    <phoneticPr fontId="4"/>
  </si>
  <si>
    <t>受講生対象学年：
(修士・博士)</t>
    <rPh sb="0" eb="3">
      <t>ジュコウセイ</t>
    </rPh>
    <rPh sb="3" eb="5">
      <t>タイショウ</t>
    </rPh>
    <rPh sb="5" eb="7">
      <t>ガクネン</t>
    </rPh>
    <rPh sb="10" eb="12">
      <t>シュウシ</t>
    </rPh>
    <rPh sb="13" eb="15">
      <t>ハクシ</t>
    </rPh>
    <phoneticPr fontId="4"/>
  </si>
  <si>
    <t>M1</t>
    <phoneticPr fontId="4"/>
  </si>
  <si>
    <t>M2</t>
    <phoneticPr fontId="4"/>
  </si>
  <si>
    <t>D1</t>
    <phoneticPr fontId="4"/>
  </si>
  <si>
    <t>D2</t>
    <phoneticPr fontId="4"/>
  </si>
  <si>
    <t>D3</t>
    <phoneticPr fontId="4"/>
  </si>
  <si>
    <t>その他 (既卒者等が受講する場合記入)</t>
    <rPh sb="2" eb="3">
      <t>タ</t>
    </rPh>
    <rPh sb="14" eb="16">
      <t>バアイ</t>
    </rPh>
    <rPh sb="16" eb="18">
      <t>キニュウ</t>
    </rPh>
    <phoneticPr fontId="4"/>
  </si>
  <si>
    <t>対象学部・学科 
全在籍者数</t>
    <phoneticPr fontId="4"/>
  </si>
  <si>
    <t>講座開設大学等のアカデミックカレンダー（学年歴）、授業期間及び休業期間</t>
    <phoneticPr fontId="4"/>
  </si>
  <si>
    <t>2学期制（Semester）</t>
    <rPh sb="1" eb="3">
      <t>ガッキ</t>
    </rPh>
    <rPh sb="3" eb="4">
      <t>セイ</t>
    </rPh>
    <phoneticPr fontId="4"/>
  </si>
  <si>
    <t>第1期</t>
    <rPh sb="0" eb="1">
      <t>ダイ</t>
    </rPh>
    <rPh sb="2" eb="3">
      <t>キ</t>
    </rPh>
    <phoneticPr fontId="4"/>
  </si>
  <si>
    <t>第2期</t>
    <rPh sb="0" eb="1">
      <t>ダイ</t>
    </rPh>
    <rPh sb="2" eb="3">
      <t>キ</t>
    </rPh>
    <phoneticPr fontId="4"/>
  </si>
  <si>
    <t>授業期間</t>
    <rPh sb="0" eb="2">
      <t>ジュギョウ</t>
    </rPh>
    <rPh sb="2" eb="4">
      <t>キカン</t>
    </rPh>
    <phoneticPr fontId="4"/>
  </si>
  <si>
    <t>試験期間</t>
    <rPh sb="0" eb="2">
      <t>シケン</t>
    </rPh>
    <rPh sb="2" eb="4">
      <t>キカン</t>
    </rPh>
    <phoneticPr fontId="4"/>
  </si>
  <si>
    <t>休業期間</t>
    <rPh sb="0" eb="2">
      <t>キュウギョウ</t>
    </rPh>
    <rPh sb="2" eb="4">
      <t>キカン</t>
    </rPh>
    <phoneticPr fontId="4"/>
  </si>
  <si>
    <t>3学期制（Trimester）</t>
    <rPh sb="1" eb="3">
      <t>ガッキ</t>
    </rPh>
    <rPh sb="3" eb="4">
      <t>セイ</t>
    </rPh>
    <phoneticPr fontId="4"/>
  </si>
  <si>
    <t>第3期</t>
    <rPh sb="0" eb="1">
      <t>ダイ</t>
    </rPh>
    <rPh sb="2" eb="3">
      <t>キ</t>
    </rPh>
    <phoneticPr fontId="4"/>
  </si>
  <si>
    <t>4学期制（Quarter）</t>
    <rPh sb="1" eb="3">
      <t>ガッキ</t>
    </rPh>
    <rPh sb="3" eb="4">
      <t>セイ</t>
    </rPh>
    <phoneticPr fontId="4"/>
  </si>
  <si>
    <t>第4期</t>
    <rPh sb="0" eb="1">
      <t>ダイ</t>
    </rPh>
    <rPh sb="2" eb="3">
      <t>キ</t>
    </rPh>
    <phoneticPr fontId="4"/>
  </si>
  <si>
    <t>講座開設大学②</t>
    <phoneticPr fontId="4"/>
  </si>
  <si>
    <t>※さらに寄附講座開設を計画している大学がある場合は</t>
    <rPh sb="8" eb="10">
      <t>カイセツ</t>
    </rPh>
    <phoneticPr fontId="4"/>
  </si>
  <si>
    <t>シート「③-別紙1.追加」</t>
    <phoneticPr fontId="4"/>
  </si>
  <si>
    <t>に他の開設大学を記入してください。</t>
    <phoneticPr fontId="4"/>
  </si>
  <si>
    <t>４.</t>
    <phoneticPr fontId="4"/>
  </si>
  <si>
    <t>講座開設大学等、学部・学科、対象学年選定理由（複数校を対象とする場合は、その理由も明記してください。）</t>
    <rPh sb="0" eb="2">
      <t>コウザ</t>
    </rPh>
    <rPh sb="2" eb="4">
      <t>カイセツ</t>
    </rPh>
    <rPh sb="4" eb="6">
      <t>ダイガク</t>
    </rPh>
    <rPh sb="6" eb="7">
      <t>トウ</t>
    </rPh>
    <rPh sb="8" eb="10">
      <t>ガクブ</t>
    </rPh>
    <rPh sb="11" eb="13">
      <t>ガッカ</t>
    </rPh>
    <rPh sb="14" eb="16">
      <t>タイショウ</t>
    </rPh>
    <rPh sb="16" eb="18">
      <t>ガクネン</t>
    </rPh>
    <rPh sb="18" eb="19">
      <t>センテイ</t>
    </rPh>
    <rPh sb="19" eb="21">
      <t>リユウ</t>
    </rPh>
    <rPh sb="23" eb="26">
      <t>フクスウコウ</t>
    </rPh>
    <rPh sb="27" eb="29">
      <t>タイショウ</t>
    </rPh>
    <rPh sb="32" eb="34">
      <t>バアイ</t>
    </rPh>
    <rPh sb="38" eb="40">
      <t>リユウ</t>
    </rPh>
    <rPh sb="41" eb="43">
      <t>メイキ</t>
    </rPh>
    <phoneticPr fontId="4"/>
  </si>
  <si>
    <t>・講座開設校との連携の経緯、講座開設校を選択した理由</t>
    <phoneticPr fontId="4"/>
  </si>
  <si>
    <t>・申請法人の計画と講座開設校の親和性について（開設計画とMOU締結や講座開設に関する学校側の意向との関係性等）</t>
  </si>
  <si>
    <t>・講座内容と対象学部の親和性について</t>
    <phoneticPr fontId="4"/>
  </si>
  <si>
    <t>5.</t>
    <phoneticPr fontId="4"/>
  </si>
  <si>
    <t>講座受講生の就職活動時期/内定時期（お分かりの範囲でご記入ください。）</t>
  </si>
  <si>
    <t>6.</t>
    <phoneticPr fontId="4"/>
  </si>
  <si>
    <t>寄附講座開設計画時期：</t>
    <rPh sb="0" eb="2">
      <t>キフ</t>
    </rPh>
    <rPh sb="2" eb="4">
      <t>コウザ</t>
    </rPh>
    <rPh sb="4" eb="6">
      <t>カイセツ</t>
    </rPh>
    <rPh sb="6" eb="8">
      <t>ケイカク</t>
    </rPh>
    <rPh sb="8" eb="10">
      <t>ジキ</t>
    </rPh>
    <phoneticPr fontId="4"/>
  </si>
  <si>
    <t>※同一の受講生を対象に実施する一連の教育プログラムの計画について記載して下さい。</t>
    <rPh sb="1" eb="3">
      <t>ドウイツ</t>
    </rPh>
    <rPh sb="4" eb="7">
      <t>ジュコウセイ</t>
    </rPh>
    <rPh sb="8" eb="10">
      <t>タイショウ</t>
    </rPh>
    <rPh sb="11" eb="13">
      <t>ジッシ</t>
    </rPh>
    <rPh sb="15" eb="17">
      <t>イチレン</t>
    </rPh>
    <rPh sb="18" eb="20">
      <t>キョウイク</t>
    </rPh>
    <rPh sb="26" eb="28">
      <t>ケイカク</t>
    </rPh>
    <rPh sb="32" eb="34">
      <t>キサイ</t>
    </rPh>
    <rPh sb="36" eb="37">
      <t>クダ</t>
    </rPh>
    <phoneticPr fontId="4"/>
  </si>
  <si>
    <t>※対象の受講生を替えて、同一の教育プログラムを複数回実施し、同一年度内に完了する計画も可。</t>
    <rPh sb="1" eb="3">
      <t>タイショウ</t>
    </rPh>
    <rPh sb="4" eb="7">
      <t>ジュコウセイ</t>
    </rPh>
    <rPh sb="8" eb="9">
      <t>カ</t>
    </rPh>
    <rPh sb="12" eb="14">
      <t>ドウイツ</t>
    </rPh>
    <rPh sb="15" eb="17">
      <t>キョウイク</t>
    </rPh>
    <rPh sb="23" eb="26">
      <t>フクスウカイ</t>
    </rPh>
    <rPh sb="26" eb="28">
      <t>ジッシ</t>
    </rPh>
    <rPh sb="36" eb="38">
      <t>カンリョウ</t>
    </rPh>
    <rPh sb="40" eb="42">
      <t>ケイカク</t>
    </rPh>
    <rPh sb="43" eb="44">
      <t>カ</t>
    </rPh>
    <phoneticPr fontId="4"/>
  </si>
  <si>
    <t>全体計画：</t>
    <rPh sb="0" eb="2">
      <t>ゼンタイ</t>
    </rPh>
    <rPh sb="2" eb="4">
      <t>ケイカク</t>
    </rPh>
    <phoneticPr fontId="4"/>
  </si>
  <si>
    <t>本年度</t>
    <phoneticPr fontId="4"/>
  </si>
  <si>
    <t>～</t>
    <phoneticPr fontId="4"/>
  </si>
  <si>
    <t>※当該年の4月1日～その翌年の3月31日までが年度の期間となります。</t>
    <phoneticPr fontId="4"/>
  </si>
  <si>
    <t>※複数年度の寄附講座を計画している場合は以下に予定を記入してください。</t>
    <rPh sb="10" eb="12">
      <t>ケイカク</t>
    </rPh>
    <rPh sb="16" eb="18">
      <t>バアイ</t>
    </rPh>
    <rPh sb="19" eb="21">
      <t>イカ</t>
    </rPh>
    <rPh sb="23" eb="25">
      <t>ヨテイ</t>
    </rPh>
    <rPh sb="26" eb="28">
      <t>キニュウ</t>
    </rPh>
    <phoneticPr fontId="4"/>
  </si>
  <si>
    <t>翌年度</t>
    <rPh sb="0" eb="2">
      <t>ヨクネン</t>
    </rPh>
    <rPh sb="2" eb="3">
      <t>ド</t>
    </rPh>
    <phoneticPr fontId="4"/>
  </si>
  <si>
    <t>翌年度（翌4月1日以降）も継続する必要性：　</t>
    <rPh sb="0" eb="1">
      <t>ヨク</t>
    </rPh>
    <rPh sb="1" eb="2">
      <t>ド</t>
    </rPh>
    <rPh sb="4" eb="5">
      <t>ヨク</t>
    </rPh>
    <rPh sb="5" eb="6">
      <t>ガツ</t>
    </rPh>
    <rPh sb="7" eb="8">
      <t>ニチ</t>
    </rPh>
    <rPh sb="9" eb="11">
      <t>イコウ</t>
    </rPh>
    <rPh sb="12" eb="14">
      <t>ケイゾク</t>
    </rPh>
    <rPh sb="16" eb="19">
      <t>ヒツヨウセイ</t>
    </rPh>
    <phoneticPr fontId="4"/>
  </si>
  <si>
    <t>講座開設時期：</t>
    <rPh sb="0" eb="1">
      <t>コウザ</t>
    </rPh>
    <rPh sb="1" eb="3">
      <t>カイセツ</t>
    </rPh>
    <rPh sb="3" eb="5">
      <t>ジキ</t>
    </rPh>
    <phoneticPr fontId="4"/>
  </si>
  <si>
    <t>※複数のユニットに分かれる場合は、「（2）」以降も使って、それぞれ記載して下さい。</t>
    <phoneticPr fontId="4"/>
  </si>
  <si>
    <t>（1）</t>
  </si>
  <si>
    <t>（2）</t>
  </si>
  <si>
    <t>（3）</t>
  </si>
  <si>
    <t>（4）</t>
  </si>
  <si>
    <t>インターンシップ実施時期：</t>
    <rPh sb="8" eb="10">
      <t>ジッシ</t>
    </rPh>
    <rPh sb="10" eb="12">
      <t>ジキ</t>
    </rPh>
    <phoneticPr fontId="4"/>
  </si>
  <si>
    <t>※複数のユニットに分かれる場合は、「（2）」以降も使って、それぞれ記載して下さい。</t>
  </si>
  <si>
    <t>７.</t>
    <phoneticPr fontId="4"/>
  </si>
  <si>
    <t>寄附講座開設の背景/必要性および採用計画：</t>
    <rPh sb="7" eb="9">
      <t>ハイケイ</t>
    </rPh>
    <rPh sb="16" eb="18">
      <t>サイヨウ</t>
    </rPh>
    <rPh sb="18" eb="20">
      <t>ケイカク</t>
    </rPh>
    <phoneticPr fontId="4"/>
  </si>
  <si>
    <t>背景/必要性：</t>
    <rPh sb="0" eb="2">
      <t>ハイケイ</t>
    </rPh>
    <rPh sb="3" eb="6">
      <t>ヒツヨウセイ</t>
    </rPh>
    <phoneticPr fontId="4"/>
  </si>
  <si>
    <t>・現在直面している採用課題および本補助金制度を活用するに至った経緯</t>
    <phoneticPr fontId="4"/>
  </si>
  <si>
    <t>・講座開設校への技術移転の観点から見た実施の必要性</t>
    <phoneticPr fontId="4"/>
  </si>
  <si>
    <t>・寄附講座開設後の展開と採用後の人材に期待すること</t>
    <phoneticPr fontId="4"/>
  </si>
  <si>
    <t>8.</t>
    <phoneticPr fontId="4"/>
  </si>
  <si>
    <t>採用計画：（以下の点を含め、寄附講座開設後の採用計画を具体的に記入してください。）</t>
    <rPh sb="0" eb="4">
      <t>サイヨウケイカク</t>
    </rPh>
    <rPh sb="20" eb="21">
      <t>ゴ</t>
    </rPh>
    <rPh sb="22" eb="26">
      <t>サイヨウケイカク</t>
    </rPh>
    <rPh sb="27" eb="30">
      <t>グタイテキ</t>
    </rPh>
    <phoneticPr fontId="4"/>
  </si>
  <si>
    <t>1）採用予定職種①：</t>
    <rPh sb="2" eb="4">
      <t>サイヨウ</t>
    </rPh>
    <rPh sb="4" eb="6">
      <t>ヨテイ</t>
    </rPh>
    <phoneticPr fontId="4"/>
  </si>
  <si>
    <t>2）採用予定人数：</t>
    <phoneticPr fontId="4"/>
  </si>
  <si>
    <t>名</t>
    <rPh sb="0" eb="1">
      <t>メイ</t>
    </rPh>
    <phoneticPr fontId="4"/>
  </si>
  <si>
    <t>3）採用後に従事する業務：</t>
    <phoneticPr fontId="4"/>
  </si>
  <si>
    <t>4）求められるスキル：</t>
    <phoneticPr fontId="4"/>
  </si>
  <si>
    <t>5）採用方法：</t>
    <phoneticPr fontId="4"/>
  </si>
  <si>
    <t>6）入社予定時期：</t>
    <phoneticPr fontId="4"/>
  </si>
  <si>
    <t>7）講座開設校からの採用実績、等：</t>
    <phoneticPr fontId="4"/>
  </si>
  <si>
    <t>※複数の採用計画がある場合は以下に記入してください。</t>
    <rPh sb="4" eb="8">
      <t>サイヨウケイカク</t>
    </rPh>
    <phoneticPr fontId="4"/>
  </si>
  <si>
    <t>1）採用予定職種②：</t>
    <rPh sb="2" eb="4">
      <t>サイヨウ</t>
    </rPh>
    <rPh sb="4" eb="6">
      <t>ヨテイ</t>
    </rPh>
    <phoneticPr fontId="4"/>
  </si>
  <si>
    <t>1）採用予定職種③：</t>
    <rPh sb="2" eb="4">
      <t>サイヨウ</t>
    </rPh>
    <rPh sb="4" eb="6">
      <t>ヨテイ</t>
    </rPh>
    <phoneticPr fontId="4"/>
  </si>
  <si>
    <t>1）採用予定職種④：</t>
    <rPh sb="2" eb="4">
      <t>サイヨウ</t>
    </rPh>
    <rPh sb="4" eb="6">
      <t>ヨテイ</t>
    </rPh>
    <phoneticPr fontId="4"/>
  </si>
  <si>
    <t>合計採用予定人数：</t>
    <rPh sb="0" eb="4">
      <t>ゴウケイサイヨウ</t>
    </rPh>
    <rPh sb="4" eb="6">
      <t>ヨテイ</t>
    </rPh>
    <rPh sb="6" eb="8">
      <t>ニンズウ</t>
    </rPh>
    <phoneticPr fontId="4"/>
  </si>
  <si>
    <t>９.</t>
    <phoneticPr fontId="4"/>
  </si>
  <si>
    <t>受講生の採用を計画している企業またはコンソーシアム形式で申請する法人：</t>
    <rPh sb="0" eb="2">
      <t>ジュコウ</t>
    </rPh>
    <rPh sb="2" eb="3">
      <t>セイ</t>
    </rPh>
    <rPh sb="4" eb="6">
      <t>サイヨウ</t>
    </rPh>
    <rPh sb="7" eb="9">
      <t>ケイカク</t>
    </rPh>
    <rPh sb="13" eb="15">
      <t>キギョウ</t>
    </rPh>
    <phoneticPr fontId="4"/>
  </si>
  <si>
    <t>申請法人</t>
    <rPh sb="0" eb="4">
      <t>シンセイホウジン</t>
    </rPh>
    <phoneticPr fontId="4"/>
  </si>
  <si>
    <t>申請法人のグループ企業（該当する場合は下記にもご記入下さい。）</t>
    <rPh sb="0" eb="4">
      <t>シンセイホウジン</t>
    </rPh>
    <rPh sb="9" eb="11">
      <t>キギョウ</t>
    </rPh>
    <rPh sb="12" eb="14">
      <t>ガイトウ</t>
    </rPh>
    <rPh sb="16" eb="18">
      <t>バアイ</t>
    </rPh>
    <rPh sb="19" eb="21">
      <t>カキ</t>
    </rPh>
    <rPh sb="24" eb="26">
      <t>キニュウ</t>
    </rPh>
    <rPh sb="26" eb="27">
      <t>クダ</t>
    </rPh>
    <phoneticPr fontId="4"/>
  </si>
  <si>
    <t>企業名：</t>
    <rPh sb="0" eb="2">
      <t>キギョウ</t>
    </rPh>
    <rPh sb="2" eb="3">
      <t>メイ</t>
    </rPh>
    <phoneticPr fontId="4"/>
  </si>
  <si>
    <t>事業概要：</t>
    <rPh sb="0" eb="2">
      <t>ジギョウ</t>
    </rPh>
    <rPh sb="2" eb="4">
      <t>ガイヨウ</t>
    </rPh>
    <phoneticPr fontId="4"/>
  </si>
  <si>
    <t>住所：</t>
    <rPh sb="0" eb="2">
      <t>ジュウショ</t>
    </rPh>
    <phoneticPr fontId="4"/>
  </si>
  <si>
    <t>設立年：</t>
    <phoneticPr fontId="4"/>
  </si>
  <si>
    <t>従業員数：</t>
    <phoneticPr fontId="4"/>
  </si>
  <si>
    <t>資本金：</t>
    <phoneticPr fontId="4"/>
  </si>
  <si>
    <t>日本側出資比率（％）：</t>
    <phoneticPr fontId="4"/>
  </si>
  <si>
    <t>申請法人との関係：</t>
    <phoneticPr fontId="4"/>
  </si>
  <si>
    <t>申請法人以外の法人（該当する場合は下記にもご記入下さい。書ききれない場合はリストを別添ください。）</t>
    <phoneticPr fontId="4"/>
  </si>
  <si>
    <t>従業員数：</t>
  </si>
  <si>
    <t>※さらに採用を計画している企業がある場合は、</t>
    <rPh sb="18" eb="20">
      <t>バアイ</t>
    </rPh>
    <phoneticPr fontId="4"/>
  </si>
  <si>
    <t>に記入してください。</t>
    <phoneticPr fontId="4"/>
  </si>
  <si>
    <t>10.</t>
    <phoneticPr fontId="4"/>
  </si>
  <si>
    <r>
      <t xml:space="preserve">現地で寄附講座実施を補佐する企業又は団体
</t>
    </r>
    <r>
      <rPr>
        <sz val="12"/>
        <color rgb="FF0000FF"/>
        <rFont val="BIZ UDP明朝 Medium"/>
        <family val="1"/>
        <charset val="128"/>
      </rPr>
      <t>※申請法人や採用先企業などの関係企業以外で、現地企業などインターンシップや講座の実施を補佐する企業・団体</t>
    </r>
    <rPh sb="0" eb="2">
      <t>ゲンチ</t>
    </rPh>
    <rPh sb="16" eb="18">
      <t>ガイトウ</t>
    </rPh>
    <phoneticPr fontId="4"/>
  </si>
  <si>
    <t>（該当する場合のみ記入、複数の企業又は団体がある場合は以下に記入してください。）</t>
    <phoneticPr fontId="4"/>
  </si>
  <si>
    <t>企業又は団体名：</t>
    <rPh sb="0" eb="2">
      <t>キギョウ</t>
    </rPh>
    <rPh sb="2" eb="3">
      <t>マタ</t>
    </rPh>
    <rPh sb="4" eb="6">
      <t>ダンタイ</t>
    </rPh>
    <phoneticPr fontId="4"/>
  </si>
  <si>
    <t>貴社との関係：</t>
    <rPh sb="1" eb="2">
      <t>シャ</t>
    </rPh>
    <phoneticPr fontId="4"/>
  </si>
  <si>
    <t>【講座概要】</t>
    <rPh sb="1" eb="3">
      <t>コウザ</t>
    </rPh>
    <rPh sb="3" eb="5">
      <t>ガイヨウ</t>
    </rPh>
    <phoneticPr fontId="4"/>
  </si>
  <si>
    <t>11.</t>
    <phoneticPr fontId="4"/>
  </si>
  <si>
    <t>講座内容：（講座内容に係る技術に関する参考資料があれば添付してください。）</t>
    <rPh sb="0" eb="2">
      <t>コウザ</t>
    </rPh>
    <rPh sb="6" eb="8">
      <t>コウザ</t>
    </rPh>
    <rPh sb="8" eb="10">
      <t>ナイヨウ</t>
    </rPh>
    <rPh sb="11" eb="12">
      <t>カカワ</t>
    </rPh>
    <rPh sb="13" eb="15">
      <t>ギジュツ</t>
    </rPh>
    <phoneticPr fontId="4"/>
  </si>
  <si>
    <t>・企業活動に直接関連する高度な技術分野等に関する内容：</t>
    <rPh sb="1" eb="3">
      <t>キギョウ</t>
    </rPh>
    <rPh sb="3" eb="5">
      <t>カツドウ</t>
    </rPh>
    <rPh sb="6" eb="8">
      <t>チョクセツ</t>
    </rPh>
    <rPh sb="8" eb="10">
      <t>カンレン</t>
    </rPh>
    <rPh sb="12" eb="14">
      <t>コウド</t>
    </rPh>
    <rPh sb="15" eb="17">
      <t>ギジュツ</t>
    </rPh>
    <rPh sb="17" eb="19">
      <t>ブンヤ</t>
    </rPh>
    <rPh sb="19" eb="20">
      <t>トウ</t>
    </rPh>
    <rPh sb="21" eb="22">
      <t>カン</t>
    </rPh>
    <rPh sb="24" eb="26">
      <t>ナイヨウ</t>
    </rPh>
    <phoneticPr fontId="4"/>
  </si>
  <si>
    <t>・申請企業（及びそのグループ会社）への就職を促進する内容:</t>
    <rPh sb="1" eb="3">
      <t>シンセイ</t>
    </rPh>
    <rPh sb="3" eb="5">
      <t>キギョウ</t>
    </rPh>
    <rPh sb="6" eb="7">
      <t>オヨ</t>
    </rPh>
    <rPh sb="14" eb="16">
      <t>カイシャ</t>
    </rPh>
    <rPh sb="19" eb="21">
      <t>シュウショク</t>
    </rPh>
    <rPh sb="22" eb="24">
      <t>ソクシン</t>
    </rPh>
    <rPh sb="26" eb="28">
      <t>ナイヨウ</t>
    </rPh>
    <phoneticPr fontId="4"/>
  </si>
  <si>
    <t>12.</t>
    <phoneticPr fontId="4"/>
  </si>
  <si>
    <t>講座の内容（教授する技術、情報及び提供する研究資料等の貨物）の軍事利用防止措置</t>
    <rPh sb="0" eb="2">
      <t>コウザ</t>
    </rPh>
    <rPh sb="3" eb="5">
      <t>ナイヨウ</t>
    </rPh>
    <rPh sb="6" eb="8">
      <t>キョウジュ</t>
    </rPh>
    <rPh sb="10" eb="12">
      <t>ギジュツ</t>
    </rPh>
    <rPh sb="13" eb="15">
      <t>ジョウホウ</t>
    </rPh>
    <rPh sb="15" eb="16">
      <t>オヨ</t>
    </rPh>
    <rPh sb="17" eb="19">
      <t>テイキョウ</t>
    </rPh>
    <rPh sb="21" eb="23">
      <t>ケンキュウ</t>
    </rPh>
    <rPh sb="23" eb="26">
      <t>シリョウナド</t>
    </rPh>
    <rPh sb="27" eb="29">
      <t>カモツ</t>
    </rPh>
    <rPh sb="31" eb="33">
      <t>グンジ</t>
    </rPh>
    <rPh sb="33" eb="35">
      <t>リヨウ</t>
    </rPh>
    <rPh sb="35" eb="37">
      <t>ボウシ</t>
    </rPh>
    <rPh sb="37" eb="39">
      <t>ソチ</t>
    </rPh>
    <phoneticPr fontId="4"/>
  </si>
  <si>
    <t>※下記のいずれか該当するものを選択して下さい。</t>
    <rPh sb="1" eb="3">
      <t>カキ</t>
    </rPh>
    <rPh sb="8" eb="10">
      <t>ガイトウ</t>
    </rPh>
    <rPh sb="15" eb="17">
      <t>センタク</t>
    </rPh>
    <rPh sb="19" eb="20">
      <t>クダ</t>
    </rPh>
    <phoneticPr fontId="4"/>
  </si>
  <si>
    <t>内容が、日本の「輸出貿易管理令」及び「外国為替及び外国貿易法」による規制に該当しないことを確認した。</t>
    <rPh sb="0" eb="2">
      <t>ナイヨウ</t>
    </rPh>
    <rPh sb="4" eb="6">
      <t>ニホン</t>
    </rPh>
    <rPh sb="8" eb="10">
      <t>ユシュツ</t>
    </rPh>
    <rPh sb="10" eb="12">
      <t>ボウエキ</t>
    </rPh>
    <rPh sb="12" eb="14">
      <t>カンリ</t>
    </rPh>
    <rPh sb="14" eb="15">
      <t>レイ</t>
    </rPh>
    <rPh sb="16" eb="17">
      <t>オヨ</t>
    </rPh>
    <rPh sb="34" eb="36">
      <t>キセイ</t>
    </rPh>
    <rPh sb="37" eb="39">
      <t>ガイトウ</t>
    </rPh>
    <rPh sb="45" eb="47">
      <t>カクニン</t>
    </rPh>
    <phoneticPr fontId="4"/>
  </si>
  <si>
    <t>日本の経済産業省が発行する「役務取引許可」を既に取得した。</t>
    <rPh sb="0" eb="2">
      <t>ニホン</t>
    </rPh>
    <rPh sb="22" eb="23">
      <t>スデ</t>
    </rPh>
    <phoneticPr fontId="4"/>
  </si>
  <si>
    <t>日本の経済産業省が発行する「役務取引許可」を取得する。</t>
    <rPh sb="0" eb="2">
      <t>ニホン</t>
    </rPh>
    <phoneticPr fontId="4"/>
  </si>
  <si>
    <t>（取得予定日</t>
    <rPh sb="1" eb="3">
      <t>シュトク</t>
    </rPh>
    <rPh sb="3" eb="6">
      <t>ヨテイビ</t>
    </rPh>
    <phoneticPr fontId="4"/>
  </si>
  <si>
    <t>）</t>
  </si>
  <si>
    <t>13.</t>
    <phoneticPr fontId="4"/>
  </si>
  <si>
    <t>実施時期：</t>
    <rPh sb="0" eb="2">
      <t>ジッシ</t>
    </rPh>
    <phoneticPr fontId="4"/>
  </si>
  <si>
    <t>14.</t>
    <phoneticPr fontId="4"/>
  </si>
  <si>
    <t>講座受講生数：</t>
    <rPh sb="0" eb="2">
      <t>コウザ</t>
    </rPh>
    <rPh sb="2" eb="4">
      <t>ジュコウセイ</t>
    </rPh>
    <rPh sb="5" eb="6">
      <t>ガクセイ</t>
    </rPh>
    <phoneticPr fontId="4"/>
  </si>
  <si>
    <t>15.</t>
    <phoneticPr fontId="4"/>
  </si>
  <si>
    <t>講座実施場所：（複数選択可）</t>
    <rPh sb="2" eb="4">
      <t>ジッシ</t>
    </rPh>
    <rPh sb="4" eb="6">
      <t>バショ</t>
    </rPh>
    <rPh sb="8" eb="10">
      <t>フクスウ</t>
    </rPh>
    <rPh sb="10" eb="12">
      <t>センタク</t>
    </rPh>
    <rPh sb="12" eb="13">
      <t>カ</t>
    </rPh>
    <phoneticPr fontId="4"/>
  </si>
  <si>
    <t>寄附講座開設大学</t>
    <phoneticPr fontId="4"/>
  </si>
  <si>
    <t>申請法人</t>
    <rPh sb="0" eb="2">
      <t>シンセイ</t>
    </rPh>
    <rPh sb="2" eb="4">
      <t>ホウジン</t>
    </rPh>
    <phoneticPr fontId="4"/>
  </si>
  <si>
    <t>オンライン</t>
    <phoneticPr fontId="4"/>
  </si>
  <si>
    <t>その他（具体的にご記入下さい：　</t>
    <rPh sb="2" eb="3">
      <t>タ</t>
    </rPh>
    <rPh sb="4" eb="7">
      <t>グタイテキ</t>
    </rPh>
    <rPh sb="9" eb="11">
      <t>キニュウ</t>
    </rPh>
    <rPh sb="11" eb="12">
      <t>クダ</t>
    </rPh>
    <phoneticPr fontId="4"/>
  </si>
  <si>
    <t>16.</t>
    <phoneticPr fontId="4"/>
  </si>
  <si>
    <r>
      <t>寄附講座開設大学以外で講座を実施する理由：</t>
    </r>
    <r>
      <rPr>
        <sz val="11"/>
        <rFont val="BIZ UDP明朝 Medium"/>
        <family val="1"/>
        <charset val="128"/>
      </rPr>
      <t>（上記設問で「寄附講座開設大学」以外を選択した場合に、その理由や必要性をご説明下さい。）</t>
    </r>
    <rPh sb="0" eb="2">
      <t>キフ</t>
    </rPh>
    <rPh sb="2" eb="4">
      <t>コウザ</t>
    </rPh>
    <rPh sb="4" eb="6">
      <t>カイセツ</t>
    </rPh>
    <rPh sb="6" eb="8">
      <t>ダイガク</t>
    </rPh>
    <rPh sb="8" eb="10">
      <t>イガイ</t>
    </rPh>
    <rPh sb="11" eb="13">
      <t>コウザ</t>
    </rPh>
    <rPh sb="14" eb="16">
      <t>ジッシ</t>
    </rPh>
    <rPh sb="18" eb="20">
      <t>リユウ</t>
    </rPh>
    <rPh sb="22" eb="24">
      <t>ジョウキ</t>
    </rPh>
    <rPh sb="24" eb="26">
      <t>セツモン</t>
    </rPh>
    <rPh sb="28" eb="30">
      <t>キフ</t>
    </rPh>
    <rPh sb="30" eb="32">
      <t>コウザ</t>
    </rPh>
    <rPh sb="32" eb="34">
      <t>カイセツ</t>
    </rPh>
    <rPh sb="34" eb="36">
      <t>ダイガク</t>
    </rPh>
    <rPh sb="37" eb="39">
      <t>イガイ</t>
    </rPh>
    <rPh sb="40" eb="42">
      <t>センタク</t>
    </rPh>
    <rPh sb="44" eb="46">
      <t>バアイ</t>
    </rPh>
    <rPh sb="50" eb="52">
      <t>リユウ</t>
    </rPh>
    <rPh sb="53" eb="56">
      <t>ヒツヨウセイ</t>
    </rPh>
    <rPh sb="58" eb="61">
      <t>セツメイクダ</t>
    </rPh>
    <phoneticPr fontId="4"/>
  </si>
  <si>
    <t>17.</t>
    <phoneticPr fontId="4"/>
  </si>
  <si>
    <r>
      <t>講座受講生の学習目標：</t>
    </r>
    <r>
      <rPr>
        <sz val="11"/>
        <rFont val="BIZ UDP明朝 Medium"/>
        <family val="1"/>
        <charset val="128"/>
      </rPr>
      <t>（講座受講後、受講生が何をどの程度まで理解もしくは実行できるようにするか等、具体的に箇条書きしてください。）</t>
    </r>
    <rPh sb="0" eb="2">
      <t>コウザ</t>
    </rPh>
    <rPh sb="2" eb="4">
      <t>ジュコウ</t>
    </rPh>
    <rPh sb="6" eb="8">
      <t>ガクシュウ</t>
    </rPh>
    <rPh sb="8" eb="10">
      <t>モクヒョウ</t>
    </rPh>
    <phoneticPr fontId="4"/>
  </si>
  <si>
    <t>18.</t>
    <phoneticPr fontId="4"/>
  </si>
  <si>
    <t>単位認定：</t>
    <rPh sb="0" eb="3">
      <t>タンイニンテイ</t>
    </rPh>
    <phoneticPr fontId="4"/>
  </si>
  <si>
    <t>有り</t>
    <rPh sb="0" eb="1">
      <t>ア</t>
    </rPh>
    <phoneticPr fontId="4"/>
  </si>
  <si>
    <t>無し</t>
    <rPh sb="0" eb="1">
      <t>ナ</t>
    </rPh>
    <phoneticPr fontId="4"/>
  </si>
  <si>
    <t>有りの場合の単位</t>
    <rPh sb="0" eb="1">
      <t>ア</t>
    </rPh>
    <rPh sb="3" eb="5">
      <t>バアイ</t>
    </rPh>
    <phoneticPr fontId="4"/>
  </si>
  <si>
    <t>（単位）</t>
    <rPh sb="1" eb="3">
      <t>タンイ</t>
    </rPh>
    <phoneticPr fontId="4"/>
  </si>
  <si>
    <t>19.</t>
    <phoneticPr fontId="4"/>
  </si>
  <si>
    <r>
      <t xml:space="preserve">主任講師の有無
</t>
    </r>
    <r>
      <rPr>
        <sz val="12"/>
        <color rgb="FF0000FF"/>
        <rFont val="BIZ UDP明朝 Medium"/>
        <family val="1"/>
        <charset val="128"/>
      </rPr>
      <t>※カリキュラム調整等に際して申請法人のニーズを考慮し大学の教育課程に合うよう助言をする外部有識者（申請法人・採用計画を有する企業以外の方）</t>
    </r>
    <rPh sb="0" eb="1">
      <t>シュニン</t>
    </rPh>
    <rPh sb="1" eb="3">
      <t>コウシ</t>
    </rPh>
    <rPh sb="4" eb="6">
      <t>ウム</t>
    </rPh>
    <rPh sb="74" eb="75">
      <t>カタ</t>
    </rPh>
    <phoneticPr fontId="4"/>
  </si>
  <si>
    <t>「有り」の場合、下記をご記入ください。また、講師略歴書：別添Ⅰに詳細をご記入ください。</t>
    <rPh sb="1" eb="2">
      <t>ア</t>
    </rPh>
    <rPh sb="5" eb="7">
      <t>バアイ</t>
    </rPh>
    <rPh sb="8" eb="10">
      <t>カキ</t>
    </rPh>
    <rPh sb="12" eb="14">
      <t>キニュウ</t>
    </rPh>
    <rPh sb="32" eb="34">
      <t>ショウサイ</t>
    </rPh>
    <rPh sb="36" eb="38">
      <t>キニュウ</t>
    </rPh>
    <phoneticPr fontId="4"/>
  </si>
  <si>
    <t>氏名</t>
    <rPh sb="0" eb="2">
      <t>シメイ</t>
    </rPh>
    <phoneticPr fontId="4"/>
  </si>
  <si>
    <t>所属機関</t>
    <rPh sb="0" eb="2">
      <t>ショゾク</t>
    </rPh>
    <rPh sb="2" eb="4">
      <t>キカン</t>
    </rPh>
    <phoneticPr fontId="4"/>
  </si>
  <si>
    <t>役職</t>
    <rPh sb="0" eb="2">
      <t>ヤクショク</t>
    </rPh>
    <phoneticPr fontId="4"/>
  </si>
  <si>
    <t>20.</t>
    <phoneticPr fontId="4"/>
  </si>
  <si>
    <t>講師数：　</t>
    <rPh sb="0" eb="2">
      <t>コウシ</t>
    </rPh>
    <phoneticPr fontId="4"/>
  </si>
  <si>
    <r>
      <t>（講師略歴書：別添Ⅰ）</t>
    </r>
    <r>
      <rPr>
        <sz val="14"/>
        <color rgb="FF0000FF"/>
        <rFont val="BIZ UDP明朝 Medium"/>
        <family val="1"/>
        <charset val="128"/>
      </rPr>
      <t>※</t>
    </r>
    <r>
      <rPr>
        <sz val="12"/>
        <color rgb="FF0000FF"/>
        <rFont val="BIZ UDP明朝 Medium"/>
        <family val="1"/>
        <charset val="128"/>
      </rPr>
      <t>原則、指導する技術分野での実務経験が3年以上の方</t>
    </r>
    <rPh sb="1" eb="3">
      <t>コウシ</t>
    </rPh>
    <rPh sb="3" eb="5">
      <t>リャクレキ</t>
    </rPh>
    <rPh sb="5" eb="6">
      <t>ショ</t>
    </rPh>
    <rPh sb="7" eb="9">
      <t>ベッテン</t>
    </rPh>
    <rPh sb="12" eb="14">
      <t>ゲンソク</t>
    </rPh>
    <rPh sb="15" eb="17">
      <t>シドウ</t>
    </rPh>
    <rPh sb="19" eb="23">
      <t>ギジュツブンヤ</t>
    </rPh>
    <rPh sb="25" eb="29">
      <t>ジツムケイケン</t>
    </rPh>
    <rPh sb="31" eb="34">
      <t>ネンイジョウ</t>
    </rPh>
    <rPh sb="35" eb="36">
      <t>カタ</t>
    </rPh>
    <phoneticPr fontId="4"/>
  </si>
  <si>
    <t>（講義言語：</t>
    <rPh sb="1" eb="3">
      <t>コウギ</t>
    </rPh>
    <rPh sb="3" eb="5">
      <t>ゲンゴ</t>
    </rPh>
    <phoneticPr fontId="4"/>
  </si>
  <si>
    <t>語）</t>
    <rPh sb="0" eb="1">
      <t>ゴ</t>
    </rPh>
    <phoneticPr fontId="4"/>
  </si>
  <si>
    <t>（通訳言語：</t>
    <rPh sb="1" eb="3">
      <t>ツウヤク</t>
    </rPh>
    <rPh sb="3" eb="5">
      <t>ゲンゴ</t>
    </rPh>
    <phoneticPr fontId="4"/>
  </si>
  <si>
    <t>⇔</t>
    <phoneticPr fontId="4"/>
  </si>
  <si>
    <t>分類（現地/国外）</t>
    <rPh sb="0" eb="2">
      <t>ブンルイ</t>
    </rPh>
    <rPh sb="3" eb="5">
      <t>ゲンチ</t>
    </rPh>
    <rPh sb="6" eb="8">
      <t>コクガイ</t>
    </rPh>
    <phoneticPr fontId="4"/>
  </si>
  <si>
    <t>予定講師名</t>
    <rPh sb="0" eb="2">
      <t>ヨテイ</t>
    </rPh>
    <rPh sb="2" eb="5">
      <t>コウシメイ</t>
    </rPh>
    <phoneticPr fontId="4"/>
  </si>
  <si>
    <t>職位</t>
    <rPh sb="0" eb="2">
      <t>ショクイ</t>
    </rPh>
    <phoneticPr fontId="4"/>
  </si>
  <si>
    <t>当該分野
経験年数</t>
    <phoneticPr fontId="4"/>
  </si>
  <si>
    <t>1）</t>
    <phoneticPr fontId="4"/>
  </si>
  <si>
    <t>2）</t>
    <phoneticPr fontId="4"/>
  </si>
  <si>
    <t>3）</t>
  </si>
  <si>
    <t>4）</t>
  </si>
  <si>
    <t>5）</t>
    <phoneticPr fontId="4"/>
  </si>
  <si>
    <t>6）</t>
  </si>
  <si>
    <t>7）</t>
  </si>
  <si>
    <t>8）</t>
  </si>
  <si>
    <t>9）</t>
  </si>
  <si>
    <t>10）</t>
  </si>
  <si>
    <t>※さらに指導予定の講師がいる場合は、</t>
    <rPh sb="4" eb="8">
      <t>シドウヨテイ</t>
    </rPh>
    <rPh sb="9" eb="11">
      <t>コウシ</t>
    </rPh>
    <rPh sb="14" eb="16">
      <t>バアイ</t>
    </rPh>
    <phoneticPr fontId="4"/>
  </si>
  <si>
    <t>に他の講師の情報を記入してください。</t>
    <rPh sb="3" eb="5">
      <t>コウシ</t>
    </rPh>
    <rPh sb="6" eb="8">
      <t>ジョウホウ</t>
    </rPh>
    <phoneticPr fontId="4"/>
  </si>
  <si>
    <t>21.</t>
    <phoneticPr fontId="4"/>
  </si>
  <si>
    <r>
      <t xml:space="preserve">講座の指導効果を高めるために調達が必要な資機材の有無
</t>
    </r>
    <r>
      <rPr>
        <sz val="12"/>
        <color rgb="FF0000FF"/>
        <rFont val="BIZ UDP明朝 Medium"/>
        <family val="1"/>
        <charset val="128"/>
      </rPr>
      <t>※資機材費は、講座実施に必須なもののレンタルが原則で、審査委員会の承認を得たものに限ります。講座開設校や申請法人で準備できない場合は、購入についてAOTSへご相談ください。なお、購入の場合は単価50万円未満のものに限ります。</t>
    </r>
    <rPh sb="14" eb="16">
      <t>チョウタツ</t>
    </rPh>
    <rPh sb="17" eb="19">
      <t>ヒツヨウ</t>
    </rPh>
    <rPh sb="24" eb="26">
      <t>ウム</t>
    </rPh>
    <phoneticPr fontId="4"/>
  </si>
  <si>
    <t>「有り」の場合、予定機材及び必要な理由・用途について下記にご記入ください。</t>
    <rPh sb="1" eb="2">
      <t>ア</t>
    </rPh>
    <rPh sb="5" eb="7">
      <t>バアイ</t>
    </rPh>
    <rPh sb="8" eb="10">
      <t>ヨテイ</t>
    </rPh>
    <rPh sb="10" eb="12">
      <t>キザイ</t>
    </rPh>
    <rPh sb="12" eb="13">
      <t>オヨ</t>
    </rPh>
    <rPh sb="14" eb="16">
      <t>ヒツヨウ</t>
    </rPh>
    <rPh sb="17" eb="19">
      <t>リユウ</t>
    </rPh>
    <rPh sb="20" eb="22">
      <t>ヨウト</t>
    </rPh>
    <rPh sb="26" eb="28">
      <t>カキ</t>
    </rPh>
    <rPh sb="30" eb="32">
      <t>キニュウ</t>
    </rPh>
    <phoneticPr fontId="4"/>
  </si>
  <si>
    <t>資機材名</t>
    <rPh sb="0" eb="3">
      <t>シキザイ</t>
    </rPh>
    <rPh sb="1" eb="3">
      <t>キザイ</t>
    </rPh>
    <rPh sb="3" eb="4">
      <t>メイ</t>
    </rPh>
    <phoneticPr fontId="4"/>
  </si>
  <si>
    <t>メーカー名</t>
    <rPh sb="4" eb="5">
      <t>メイ</t>
    </rPh>
    <phoneticPr fontId="4"/>
  </si>
  <si>
    <t>規格・仕様</t>
    <phoneticPr fontId="4"/>
  </si>
  <si>
    <t>単価（円）</t>
    <rPh sb="3" eb="4">
      <t>エン</t>
    </rPh>
    <phoneticPr fontId="4"/>
  </si>
  <si>
    <t>数量</t>
    <rPh sb="0" eb="2">
      <t>スウリョウ</t>
    </rPh>
    <phoneticPr fontId="4"/>
  </si>
  <si>
    <t>調達方法</t>
    <rPh sb="0" eb="4">
      <t>チョウタツホウホウ</t>
    </rPh>
    <phoneticPr fontId="4"/>
  </si>
  <si>
    <t>利用期間</t>
    <phoneticPr fontId="4"/>
  </si>
  <si>
    <t>安全保障 
輸出許可該非</t>
    <rPh sb="0" eb="2">
      <t>アンゼン</t>
    </rPh>
    <rPh sb="2" eb="4">
      <t>ホショウ</t>
    </rPh>
    <rPh sb="8" eb="10">
      <t>キョカ</t>
    </rPh>
    <rPh sb="10" eb="12">
      <t>ガイヒ</t>
    </rPh>
    <phoneticPr fontId="4"/>
  </si>
  <si>
    <t>4）</t>
    <phoneticPr fontId="4"/>
  </si>
  <si>
    <t>※上記の 調達が必要な資機材に関するカタログ・仕様概要書等の補足資料を添付して下さい。</t>
    <rPh sb="1" eb="3">
      <t>ジョウキ</t>
    </rPh>
    <rPh sb="5" eb="7">
      <t>チョウタツ</t>
    </rPh>
    <rPh sb="8" eb="10">
      <t>ヒツヨウ</t>
    </rPh>
    <rPh sb="11" eb="14">
      <t>シキザイ</t>
    </rPh>
    <rPh sb="15" eb="16">
      <t>カン</t>
    </rPh>
    <rPh sb="23" eb="25">
      <t>シヨウ</t>
    </rPh>
    <rPh sb="25" eb="27">
      <t>ガイヨウ</t>
    </rPh>
    <rPh sb="27" eb="28">
      <t>ショ</t>
    </rPh>
    <rPh sb="28" eb="29">
      <t>トウ</t>
    </rPh>
    <rPh sb="30" eb="32">
      <t>ホソク</t>
    </rPh>
    <rPh sb="32" eb="34">
      <t>シリョウ</t>
    </rPh>
    <rPh sb="35" eb="37">
      <t>テンプ</t>
    </rPh>
    <rPh sb="39" eb="40">
      <t>クダ</t>
    </rPh>
    <phoneticPr fontId="4"/>
  </si>
  <si>
    <t>必要な理由・用途：</t>
    <phoneticPr fontId="4"/>
  </si>
  <si>
    <t>理由・用途</t>
    <phoneticPr fontId="4"/>
  </si>
  <si>
    <t>22.</t>
    <phoneticPr fontId="4"/>
  </si>
  <si>
    <r>
      <t>オンライン指導のために調達が必要な遠隔機材の有無（</t>
    </r>
    <r>
      <rPr>
        <sz val="14"/>
        <rFont val="Segoe UI Symbol"/>
        <family val="2"/>
      </rPr>
      <t>○</t>
    </r>
    <r>
      <rPr>
        <sz val="14"/>
        <rFont val="BIZ UDP明朝 Medium"/>
        <family val="2"/>
        <charset val="128"/>
      </rPr>
      <t>を付けてください。</t>
    </r>
    <r>
      <rPr>
        <sz val="14"/>
        <rFont val="BIZ UDP明朝 Medium"/>
        <family val="1"/>
        <charset val="128"/>
      </rPr>
      <t>）</t>
    </r>
    <rPh sb="11" eb="13">
      <t>チョウタツ</t>
    </rPh>
    <rPh sb="14" eb="16">
      <t>ヒツヨウ</t>
    </rPh>
    <rPh sb="17" eb="19">
      <t>エンカク</t>
    </rPh>
    <rPh sb="22" eb="24">
      <t>ウム</t>
    </rPh>
    <phoneticPr fontId="4"/>
  </si>
  <si>
    <t>遠隔機材名</t>
    <rPh sb="0" eb="2">
      <t>エンカク</t>
    </rPh>
    <rPh sb="2" eb="4">
      <t>キザイ</t>
    </rPh>
    <rPh sb="4" eb="5">
      <t>メイ</t>
    </rPh>
    <phoneticPr fontId="4"/>
  </si>
  <si>
    <t>※上記の 調達が必要な遠隔機材に関するカタログ・仕様概要書等の補足資料を添付して下さい。</t>
    <rPh sb="1" eb="3">
      <t>ジョウキ</t>
    </rPh>
    <rPh sb="5" eb="7">
      <t>チョウタツ</t>
    </rPh>
    <rPh sb="8" eb="10">
      <t>ヒツヨウ</t>
    </rPh>
    <rPh sb="11" eb="13">
      <t>エンカク</t>
    </rPh>
    <rPh sb="13" eb="15">
      <t>キザイ</t>
    </rPh>
    <rPh sb="16" eb="17">
      <t>カン</t>
    </rPh>
    <rPh sb="24" eb="26">
      <t>シヨウ</t>
    </rPh>
    <rPh sb="26" eb="28">
      <t>ガイヨウ</t>
    </rPh>
    <rPh sb="28" eb="29">
      <t>ショ</t>
    </rPh>
    <rPh sb="29" eb="30">
      <t>トウ</t>
    </rPh>
    <rPh sb="31" eb="33">
      <t>ホソク</t>
    </rPh>
    <rPh sb="33" eb="35">
      <t>シリョウ</t>
    </rPh>
    <rPh sb="36" eb="38">
      <t>テンプ</t>
    </rPh>
    <rPh sb="40" eb="41">
      <t>クダ</t>
    </rPh>
    <phoneticPr fontId="4"/>
  </si>
  <si>
    <t>【インターンシップ概要】</t>
    <rPh sb="9" eb="11">
      <t>ガイヨウ</t>
    </rPh>
    <phoneticPr fontId="4"/>
  </si>
  <si>
    <t>（*インターンシップを実施する場合のみ、ご記入ください）</t>
    <rPh sb="11" eb="13">
      <t>ジッシ</t>
    </rPh>
    <rPh sb="15" eb="17">
      <t>バアイ</t>
    </rPh>
    <rPh sb="21" eb="23">
      <t>キニュウ</t>
    </rPh>
    <phoneticPr fontId="4"/>
  </si>
  <si>
    <t>23.</t>
    <phoneticPr fontId="4"/>
  </si>
  <si>
    <t>インターンシップ内容：具体的にご記述下さい。</t>
    <rPh sb="8" eb="10">
      <t>ナイヨウ</t>
    </rPh>
    <rPh sb="11" eb="14">
      <t>グタイテキ</t>
    </rPh>
    <rPh sb="16" eb="18">
      <t>キジュツ</t>
    </rPh>
    <rPh sb="18" eb="19">
      <t>クダ</t>
    </rPh>
    <phoneticPr fontId="4"/>
  </si>
  <si>
    <t>24.</t>
    <phoneticPr fontId="4"/>
  </si>
  <si>
    <t>インターンシップの内容（指導する技術、操作する機械及び提供する研究資料等の貨物）の軍事利用防止措置</t>
    <rPh sb="9" eb="11">
      <t>ナイヨウ</t>
    </rPh>
    <rPh sb="12" eb="14">
      <t>シドウ</t>
    </rPh>
    <rPh sb="16" eb="18">
      <t>ギジュツ</t>
    </rPh>
    <rPh sb="19" eb="21">
      <t>ソウサ</t>
    </rPh>
    <rPh sb="23" eb="25">
      <t>キカイ</t>
    </rPh>
    <rPh sb="25" eb="26">
      <t>オヨ</t>
    </rPh>
    <rPh sb="27" eb="29">
      <t>テイキョウ</t>
    </rPh>
    <rPh sb="31" eb="33">
      <t>ケンキュウ</t>
    </rPh>
    <rPh sb="33" eb="36">
      <t>シリョウナド</t>
    </rPh>
    <rPh sb="37" eb="39">
      <t>カモツ</t>
    </rPh>
    <rPh sb="41" eb="43">
      <t>グンジ</t>
    </rPh>
    <rPh sb="43" eb="45">
      <t>リヨウ</t>
    </rPh>
    <rPh sb="45" eb="47">
      <t>ボウシ</t>
    </rPh>
    <rPh sb="47" eb="49">
      <t>ソチ</t>
    </rPh>
    <phoneticPr fontId="4"/>
  </si>
  <si>
    <t>25.</t>
    <phoneticPr fontId="4"/>
  </si>
  <si>
    <t>インターンシップ実施場所：（複数選択可）</t>
    <rPh sb="8" eb="10">
      <t>ジッシ</t>
    </rPh>
    <rPh sb="10" eb="12">
      <t>バショ</t>
    </rPh>
    <rPh sb="14" eb="16">
      <t>フクスウ</t>
    </rPh>
    <rPh sb="16" eb="18">
      <t>センタク</t>
    </rPh>
    <rPh sb="18" eb="19">
      <t>カ</t>
    </rPh>
    <phoneticPr fontId="4"/>
  </si>
  <si>
    <t>場所：</t>
    <rPh sb="0" eb="2">
      <t>バショ</t>
    </rPh>
    <phoneticPr fontId="4"/>
  </si>
  <si>
    <t>インターンシップ協力企業</t>
    <rPh sb="8" eb="10">
      <t>キョウリョク</t>
    </rPh>
    <rPh sb="10" eb="12">
      <t>キギョウ</t>
    </rPh>
    <phoneticPr fontId="4"/>
  </si>
  <si>
    <t>※インターンシップにおける「その他」とは日本及び講座開設国以外の国・地域のことを指します。</t>
    <phoneticPr fontId="4"/>
  </si>
  <si>
    <t>26.</t>
    <phoneticPr fontId="4"/>
  </si>
  <si>
    <r>
      <t>申請法人以外でインターンシップを実施する理由：</t>
    </r>
    <r>
      <rPr>
        <sz val="11"/>
        <rFont val="BIZ UDP明朝 Medium"/>
        <family val="1"/>
        <charset val="128"/>
      </rPr>
      <t>（上記設問で「申請法人」以外を選択した場合に、その理由や必要性をご説明下さい。）</t>
    </r>
    <rPh sb="0" eb="2">
      <t>シンセイ</t>
    </rPh>
    <rPh sb="2" eb="4">
      <t>ホウジン</t>
    </rPh>
    <rPh sb="4" eb="6">
      <t>イガイ</t>
    </rPh>
    <rPh sb="16" eb="18">
      <t>ジッシ</t>
    </rPh>
    <rPh sb="20" eb="22">
      <t>リユウ</t>
    </rPh>
    <rPh sb="24" eb="26">
      <t>ジョウキ</t>
    </rPh>
    <rPh sb="26" eb="28">
      <t>セツモン</t>
    </rPh>
    <rPh sb="30" eb="32">
      <t>シンセイ</t>
    </rPh>
    <rPh sb="32" eb="34">
      <t>ホウジン</t>
    </rPh>
    <rPh sb="35" eb="37">
      <t>イガイ</t>
    </rPh>
    <rPh sb="38" eb="40">
      <t>センタク</t>
    </rPh>
    <rPh sb="42" eb="44">
      <t>バアイ</t>
    </rPh>
    <rPh sb="48" eb="50">
      <t>リユウ</t>
    </rPh>
    <rPh sb="51" eb="54">
      <t>ヒツヨウセイ</t>
    </rPh>
    <rPh sb="56" eb="59">
      <t>セツメイクダ</t>
    </rPh>
    <phoneticPr fontId="4"/>
  </si>
  <si>
    <t>27.</t>
    <phoneticPr fontId="4"/>
  </si>
  <si>
    <t>28.</t>
    <phoneticPr fontId="4"/>
  </si>
  <si>
    <t>参加学生数：</t>
    <rPh sb="0" eb="2">
      <t>サンカ</t>
    </rPh>
    <rPh sb="2" eb="4">
      <t>ガクセイ</t>
    </rPh>
    <rPh sb="4" eb="5">
      <t>スウ</t>
    </rPh>
    <phoneticPr fontId="4"/>
  </si>
  <si>
    <t>現地：</t>
    <rPh sb="0" eb="2">
      <t>ゲンチ</t>
    </rPh>
    <phoneticPr fontId="4"/>
  </si>
  <si>
    <t>日本又はその他の国：</t>
    <rPh sb="0" eb="2">
      <t>ニホン</t>
    </rPh>
    <rPh sb="2" eb="3">
      <t>マタ</t>
    </rPh>
    <rPh sb="6" eb="7">
      <t>タ</t>
    </rPh>
    <rPh sb="8" eb="9">
      <t>クニ</t>
    </rPh>
    <phoneticPr fontId="4"/>
  </si>
  <si>
    <t>（実施国：</t>
    <rPh sb="1" eb="3">
      <t>ジッシ</t>
    </rPh>
    <rPh sb="3" eb="4">
      <t>コク</t>
    </rPh>
    <phoneticPr fontId="4"/>
  </si>
  <si>
    <t>29.</t>
    <phoneticPr fontId="4"/>
  </si>
  <si>
    <r>
      <t xml:space="preserve">インターンシップ参加学生の達成目標：
</t>
    </r>
    <r>
      <rPr>
        <sz val="12"/>
        <rFont val="BIZ UDP明朝 Medium"/>
        <family val="1"/>
        <charset val="128"/>
      </rPr>
      <t>（インターンシップ生が何をどの程度まで理解もしくは実行できるようにするか等、具体的に箇条書きしてください。）</t>
    </r>
    <rPh sb="8" eb="10">
      <t>サンカ</t>
    </rPh>
    <rPh sb="10" eb="12">
      <t>ガクセイ</t>
    </rPh>
    <rPh sb="13" eb="15">
      <t>タッセイ</t>
    </rPh>
    <rPh sb="28" eb="29">
      <t>セイ</t>
    </rPh>
    <phoneticPr fontId="4"/>
  </si>
  <si>
    <t>30.</t>
    <phoneticPr fontId="4"/>
  </si>
  <si>
    <t>インターン受入先企業　（申請法人と異なる場合のみ記入）</t>
    <rPh sb="5" eb="7">
      <t>ウケイレ</t>
    </rPh>
    <rPh sb="7" eb="8">
      <t>サキ</t>
    </rPh>
    <rPh sb="8" eb="10">
      <t>キギョウ</t>
    </rPh>
    <rPh sb="12" eb="14">
      <t>シンセイ</t>
    </rPh>
    <rPh sb="14" eb="16">
      <t>ホウジン</t>
    </rPh>
    <rPh sb="17" eb="18">
      <t>コト</t>
    </rPh>
    <rPh sb="20" eb="22">
      <t>バアイ</t>
    </rPh>
    <rPh sb="24" eb="26">
      <t>キニュウ</t>
    </rPh>
    <phoneticPr fontId="4"/>
  </si>
  <si>
    <t>受入先企業名：</t>
    <rPh sb="0" eb="2">
      <t>ウケイレ</t>
    </rPh>
    <rPh sb="2" eb="3">
      <t>サキ</t>
    </rPh>
    <rPh sb="3" eb="5">
      <t>キギョウ</t>
    </rPh>
    <rPh sb="5" eb="6">
      <t>メイ</t>
    </rPh>
    <phoneticPr fontId="4"/>
  </si>
  <si>
    <t>住所・電話：</t>
    <rPh sb="0" eb="2">
      <t>ジュウショ</t>
    </rPh>
    <rPh sb="3" eb="5">
      <t>デンワ</t>
    </rPh>
    <phoneticPr fontId="4"/>
  </si>
  <si>
    <t>担当者・部署・役職：</t>
    <rPh sb="0" eb="2">
      <t>タントウ</t>
    </rPh>
    <rPh sb="2" eb="3">
      <t>シャ</t>
    </rPh>
    <rPh sb="4" eb="6">
      <t>ブショ</t>
    </rPh>
    <rPh sb="7" eb="9">
      <t>ヤクショク</t>
    </rPh>
    <phoneticPr fontId="4"/>
  </si>
  <si>
    <t>申請法人との関係：</t>
    <rPh sb="0" eb="2">
      <t>シンセイ</t>
    </rPh>
    <rPh sb="2" eb="4">
      <t>ホウジン</t>
    </rPh>
    <rPh sb="6" eb="8">
      <t>カンケイ</t>
    </rPh>
    <phoneticPr fontId="4"/>
  </si>
  <si>
    <t>※複数のインターン受入先がある場合は以下に記入してください。</t>
    <rPh sb="9" eb="11">
      <t>ウケイレ</t>
    </rPh>
    <rPh sb="11" eb="12">
      <t>サキ</t>
    </rPh>
    <rPh sb="15" eb="17">
      <t>バアイ</t>
    </rPh>
    <rPh sb="17" eb="19">
      <t>イカ</t>
    </rPh>
    <rPh sb="21" eb="23">
      <t>キニュウ</t>
    </rPh>
    <phoneticPr fontId="4"/>
  </si>
  <si>
    <t>31.</t>
    <phoneticPr fontId="4"/>
  </si>
  <si>
    <r>
      <t>オンラインインターンシップ実施のために調達が必要な遠隔機材の有無（</t>
    </r>
    <r>
      <rPr>
        <sz val="14"/>
        <rFont val="Segoe UI Symbol"/>
        <family val="2"/>
      </rPr>
      <t>○</t>
    </r>
    <r>
      <rPr>
        <sz val="14"/>
        <rFont val="BIZ UDP明朝 Medium"/>
        <family val="2"/>
        <charset val="128"/>
      </rPr>
      <t>を付けてください。</t>
    </r>
    <r>
      <rPr>
        <sz val="14"/>
        <rFont val="BIZ UDP明朝 Medium"/>
        <family val="1"/>
        <charset val="128"/>
      </rPr>
      <t>）</t>
    </r>
    <rPh sb="13" eb="15">
      <t>ジッシ</t>
    </rPh>
    <rPh sb="19" eb="21">
      <t>チョウタツ</t>
    </rPh>
    <rPh sb="22" eb="24">
      <t>ヒツヨウ</t>
    </rPh>
    <rPh sb="25" eb="27">
      <t>エンカク</t>
    </rPh>
    <rPh sb="30" eb="32">
      <t>ウム</t>
    </rPh>
    <phoneticPr fontId="4"/>
  </si>
  <si>
    <t>理由・用途</t>
    <rPh sb="0" eb="2">
      <t>リユウ</t>
    </rPh>
    <rPh sb="3" eb="5">
      <t>ヨウト</t>
    </rPh>
    <phoneticPr fontId="4"/>
  </si>
  <si>
    <t>【その他概要】</t>
    <rPh sb="3" eb="4">
      <t>タ</t>
    </rPh>
    <rPh sb="4" eb="6">
      <t>ガイヨウ</t>
    </rPh>
    <phoneticPr fontId="4"/>
  </si>
  <si>
    <t>32.</t>
    <phoneticPr fontId="4"/>
  </si>
  <si>
    <r>
      <t xml:space="preserve">外注先　（該当する場合のみ記入／遠隔指導の導入支援に係る業務を外注する場合は下記33にご記入下さい）
</t>
    </r>
    <r>
      <rPr>
        <sz val="14"/>
        <color rgb="FF0000FF"/>
        <rFont val="BIZ UDP明朝 Medium"/>
        <family val="1"/>
        <charset val="128"/>
      </rPr>
      <t>※寄附講座案件の実施に要する業務のうち、申請法人が直接実施できない、または直接実施することが適切でない業務を、第三者へ外注または委託した場合に発生する場合（専門性を要するもの）</t>
    </r>
    <rPh sb="0" eb="2">
      <t>ガイチュウ</t>
    </rPh>
    <rPh sb="2" eb="3">
      <t>サキ</t>
    </rPh>
    <rPh sb="5" eb="7">
      <t>ガイトウ</t>
    </rPh>
    <rPh sb="9" eb="11">
      <t>バアイ</t>
    </rPh>
    <rPh sb="13" eb="15">
      <t>キニュウ</t>
    </rPh>
    <rPh sb="26" eb="27">
      <t>カカワ</t>
    </rPh>
    <rPh sb="28" eb="30">
      <t>ギョウム</t>
    </rPh>
    <rPh sb="31" eb="33">
      <t>ガイチュウ</t>
    </rPh>
    <rPh sb="35" eb="37">
      <t>バアイ</t>
    </rPh>
    <rPh sb="38" eb="40">
      <t>カキ</t>
    </rPh>
    <rPh sb="44" eb="46">
      <t>キニュウ</t>
    </rPh>
    <rPh sb="46" eb="47">
      <t>クダ</t>
    </rPh>
    <rPh sb="126" eb="128">
      <t>バアイ</t>
    </rPh>
    <phoneticPr fontId="4"/>
  </si>
  <si>
    <t>寄附講座実施における役割・外注する業務の概要：</t>
    <rPh sb="0" eb="2">
      <t>キフ</t>
    </rPh>
    <rPh sb="2" eb="4">
      <t>コウザ</t>
    </rPh>
    <rPh sb="4" eb="6">
      <t>ジッシ</t>
    </rPh>
    <rPh sb="13" eb="15">
      <t>ガイチュウ</t>
    </rPh>
    <rPh sb="17" eb="19">
      <t>ギョウム</t>
    </rPh>
    <rPh sb="20" eb="22">
      <t>ガイヨウ</t>
    </rPh>
    <phoneticPr fontId="4"/>
  </si>
  <si>
    <t>予定契約期間：</t>
    <rPh sb="0" eb="1">
      <t>ヨ</t>
    </rPh>
    <rPh sb="1" eb="2">
      <t>サダム</t>
    </rPh>
    <rPh sb="2" eb="3">
      <t>チギリ</t>
    </rPh>
    <rPh sb="3" eb="4">
      <t>ヤク</t>
    </rPh>
    <rPh sb="4" eb="5">
      <t>キ</t>
    </rPh>
    <rPh sb="5" eb="6">
      <t>アイダ</t>
    </rPh>
    <phoneticPr fontId="4"/>
  </si>
  <si>
    <t>※複数の外注先がある場合は以下に記入してください。</t>
    <rPh sb="4" eb="6">
      <t>ガイチュウ</t>
    </rPh>
    <rPh sb="6" eb="7">
      <t>サキ</t>
    </rPh>
    <rPh sb="10" eb="12">
      <t>バアイ</t>
    </rPh>
    <rPh sb="12" eb="14">
      <t>イカ</t>
    </rPh>
    <rPh sb="16" eb="18">
      <t>キニュウ</t>
    </rPh>
    <phoneticPr fontId="4"/>
  </si>
  <si>
    <t>33.</t>
    <phoneticPr fontId="4"/>
  </si>
  <si>
    <t>遠隔指導導入支援依頼先　（該当する場合のみ記入）</t>
    <rPh sb="0" eb="2">
      <t>エンカク</t>
    </rPh>
    <rPh sb="2" eb="4">
      <t>シドウ</t>
    </rPh>
    <rPh sb="4" eb="6">
      <t>ドウニュウ</t>
    </rPh>
    <rPh sb="6" eb="8">
      <t>シエン</t>
    </rPh>
    <rPh sb="8" eb="11">
      <t>イライサキ</t>
    </rPh>
    <rPh sb="10" eb="11">
      <t>サキ</t>
    </rPh>
    <rPh sb="13" eb="15">
      <t>ガイトウ</t>
    </rPh>
    <rPh sb="17" eb="19">
      <t>バアイ</t>
    </rPh>
    <rPh sb="21" eb="23">
      <t>キニュウ</t>
    </rPh>
    <phoneticPr fontId="4"/>
  </si>
  <si>
    <t>34.</t>
    <phoneticPr fontId="4"/>
  </si>
  <si>
    <t>別添書類提出（○を付けてください。）</t>
    <rPh sb="9" eb="10">
      <t>ツ</t>
    </rPh>
    <phoneticPr fontId="4"/>
  </si>
  <si>
    <t>会社案内</t>
    <rPh sb="0" eb="4">
      <t>カイシャアンナイ</t>
    </rPh>
    <phoneticPr fontId="4"/>
  </si>
  <si>
    <t>・・・・・</t>
    <phoneticPr fontId="4"/>
  </si>
  <si>
    <t>申請法人とインターン受入先企業各々について提出してください。</t>
    <phoneticPr fontId="4"/>
  </si>
  <si>
    <t>会社経歴書（写）</t>
    <rPh sb="0" eb="2">
      <t>カイシャ</t>
    </rPh>
    <rPh sb="2" eb="5">
      <t>ケイレキショ</t>
    </rPh>
    <rPh sb="6" eb="7">
      <t>ウツ</t>
    </rPh>
    <phoneticPr fontId="4"/>
  </si>
  <si>
    <t>申請法人について提出してください。</t>
    <phoneticPr fontId="4"/>
  </si>
  <si>
    <t>履歴事項全部証明書（写）</t>
    <rPh sb="0" eb="9">
      <t>リレキジコウゼンブショウメイショ</t>
    </rPh>
    <rPh sb="10" eb="11">
      <t>ウツ</t>
    </rPh>
    <phoneticPr fontId="4"/>
  </si>
  <si>
    <t>財務諸表（決算書）（写）・・・</t>
    <rPh sb="0" eb="2">
      <t>ザイム</t>
    </rPh>
    <rPh sb="2" eb="4">
      <t>ショヒョウ</t>
    </rPh>
    <rPh sb="5" eb="8">
      <t>ケッサンショ</t>
    </rPh>
    <rPh sb="10" eb="11">
      <t>ウツ</t>
    </rPh>
    <phoneticPr fontId="4"/>
  </si>
  <si>
    <t>申請法人について直近のものを提出してください。</t>
    <rPh sb="8" eb="10">
      <t>チョッキン</t>
    </rPh>
    <rPh sb="14" eb="16">
      <t>テイシュツ</t>
    </rPh>
    <phoneticPr fontId="4"/>
  </si>
  <si>
    <t>AOTS制度初利用企業は、直近3年度分を提出してください。</t>
    <phoneticPr fontId="4"/>
  </si>
  <si>
    <t>個人情報の取り扱いについて（⑧-別紙4）</t>
    <rPh sb="0" eb="2">
      <t>コジン</t>
    </rPh>
    <rPh sb="2" eb="4">
      <t>ジョウホウ</t>
    </rPh>
    <rPh sb="5" eb="6">
      <t>ト</t>
    </rPh>
    <rPh sb="7" eb="8">
      <t>アツカ</t>
    </rPh>
    <rPh sb="16" eb="18">
      <t>ベッシ</t>
    </rPh>
    <phoneticPr fontId="4"/>
  </si>
  <si>
    <t>※②③④：会社経歴書・登記簿謄本・財務諸表（決算書）は、有価証券報告書に替えることができます。</t>
    <phoneticPr fontId="4"/>
  </si>
  <si>
    <t>（別紙1追加）</t>
    <rPh sb="4" eb="6">
      <t>ツイカ</t>
    </rPh>
    <phoneticPr fontId="4"/>
  </si>
  <si>
    <t>講座開設大学③</t>
    <phoneticPr fontId="4"/>
  </si>
  <si>
    <t>在学生総数</t>
    <phoneticPr fontId="4"/>
  </si>
  <si>
    <t>教育課程</t>
    <phoneticPr fontId="4"/>
  </si>
  <si>
    <t>講座開設大学④</t>
    <phoneticPr fontId="4"/>
  </si>
  <si>
    <t>講座開設大学⑤</t>
    <phoneticPr fontId="4"/>
  </si>
  <si>
    <t>講座開設大学⑥</t>
    <phoneticPr fontId="4"/>
  </si>
  <si>
    <t>講座開設大学⑦</t>
    <phoneticPr fontId="4"/>
  </si>
  <si>
    <t>講座開設大学⑧</t>
    <phoneticPr fontId="4"/>
  </si>
  <si>
    <t>講座開設大学⑨</t>
    <phoneticPr fontId="4"/>
  </si>
  <si>
    <t>講座開設大学⑩</t>
    <phoneticPr fontId="4"/>
  </si>
  <si>
    <t>講師：　</t>
    <rPh sb="0" eb="2">
      <t>コウシ</t>
    </rPh>
    <phoneticPr fontId="4"/>
  </si>
  <si>
    <t>11）</t>
    <phoneticPr fontId="4"/>
  </si>
  <si>
    <t>12）</t>
  </si>
  <si>
    <t>13）</t>
  </si>
  <si>
    <t>14）</t>
  </si>
  <si>
    <t>15）</t>
  </si>
  <si>
    <t>16）</t>
  </si>
  <si>
    <t>17）</t>
  </si>
  <si>
    <t>18）</t>
  </si>
  <si>
    <t>19）</t>
  </si>
  <si>
    <t>20）</t>
  </si>
  <si>
    <t>《AOTS提出用》</t>
    <phoneticPr fontId="16"/>
  </si>
  <si>
    <t>（別紙1の別添I）</t>
    <rPh sb="1" eb="3">
      <t>ベッシ</t>
    </rPh>
    <rPh sb="5" eb="7">
      <t>ベッテン</t>
    </rPh>
    <phoneticPr fontId="4"/>
  </si>
  <si>
    <t>講師略歴書</t>
    <rPh sb="0" eb="2">
      <t>コウシ</t>
    </rPh>
    <rPh sb="2" eb="5">
      <t>リャクレキショ</t>
    </rPh>
    <phoneticPr fontId="16"/>
  </si>
  <si>
    <t>脚注付</t>
    <rPh sb="0" eb="1">
      <t>キャク</t>
    </rPh>
    <rPh sb="1" eb="2">
      <t>チュウ</t>
    </rPh>
    <rPh sb="2" eb="3">
      <t>ツ</t>
    </rPh>
    <phoneticPr fontId="16"/>
  </si>
  <si>
    <t>個人情報</t>
    <rPh sb="0" eb="2">
      <t>コジン</t>
    </rPh>
    <rPh sb="2" eb="4">
      <t>ジョウホウ</t>
    </rPh>
    <phoneticPr fontId="16"/>
  </si>
  <si>
    <t>作成日：</t>
    <rPh sb="0" eb="3">
      <t>サクセイビ</t>
    </rPh>
    <phoneticPr fontId="4"/>
  </si>
  <si>
    <t>保護方針</t>
    <rPh sb="0" eb="2">
      <t>ホゴ</t>
    </rPh>
    <rPh sb="2" eb="4">
      <t>ホウシン</t>
    </rPh>
    <phoneticPr fontId="16"/>
  </si>
  <si>
    <t>旅券記載のアルファベット表記</t>
    <rPh sb="0" eb="2">
      <t>リョケン</t>
    </rPh>
    <rPh sb="2" eb="4">
      <t>キサイ</t>
    </rPh>
    <rPh sb="12" eb="14">
      <t>ヒョウキ</t>
    </rPh>
    <phoneticPr fontId="16"/>
  </si>
  <si>
    <t>性別</t>
    <rPh sb="0" eb="2">
      <t>セイベツ</t>
    </rPh>
    <phoneticPr fontId="16"/>
  </si>
  <si>
    <t>国籍</t>
    <rPh sb="0" eb="2">
      <t>コクセキ</t>
    </rPh>
    <phoneticPr fontId="16"/>
  </si>
  <si>
    <t>氏　名</t>
    <rPh sb="0" eb="1">
      <t>シ</t>
    </rPh>
    <rPh sb="2" eb="3">
      <t>メイ</t>
    </rPh>
    <phoneticPr fontId="16"/>
  </si>
  <si>
    <t>（性別)：</t>
    <rPh sb="1" eb="3">
      <t>セイベツ</t>
    </rPh>
    <phoneticPr fontId="16"/>
  </si>
  <si>
    <t>選択して下さい</t>
    <rPh sb="0" eb="2">
      <t>センタク</t>
    </rPh>
    <rPh sb="4" eb="5">
      <t>クダ</t>
    </rPh>
    <phoneticPr fontId="4"/>
  </si>
  <si>
    <t>生年・月</t>
    <rPh sb="0" eb="2">
      <t>セイネン</t>
    </rPh>
    <rPh sb="3" eb="4">
      <t>ヅキ</t>
    </rPh>
    <phoneticPr fontId="16"/>
  </si>
  <si>
    <t>年</t>
    <rPh sb="0" eb="1">
      <t>ネン</t>
    </rPh>
    <phoneticPr fontId="16"/>
  </si>
  <si>
    <t>月</t>
    <rPh sb="0" eb="1">
      <t>ツキ</t>
    </rPh>
    <phoneticPr fontId="16"/>
  </si>
  <si>
    <t>(満</t>
    <rPh sb="1" eb="2">
      <t>マン</t>
    </rPh>
    <phoneticPr fontId="16"/>
  </si>
  <si>
    <t>歳）</t>
  </si>
  <si>
    <t>男</t>
    <rPh sb="0" eb="1">
      <t>オトコ</t>
    </rPh>
    <phoneticPr fontId="16"/>
  </si>
  <si>
    <t>日本</t>
    <rPh sb="0" eb="2">
      <t>ニホン</t>
    </rPh>
    <phoneticPr fontId="16"/>
  </si>
  <si>
    <t>現所属</t>
    <rPh sb="0" eb="1">
      <t>ウツツ</t>
    </rPh>
    <rPh sb="1" eb="3">
      <t>ショゾク</t>
    </rPh>
    <phoneticPr fontId="16"/>
  </si>
  <si>
    <t>女</t>
    <rPh sb="0" eb="1">
      <t>オンナ</t>
    </rPh>
    <phoneticPr fontId="16"/>
  </si>
  <si>
    <t>現住所</t>
    <rPh sb="0" eb="3">
      <t>ゲンジュウショ</t>
    </rPh>
    <phoneticPr fontId="16"/>
  </si>
  <si>
    <t>最終学歴</t>
    <rPh sb="0" eb="2">
      <t>サイシュウ</t>
    </rPh>
    <rPh sb="2" eb="4">
      <t>ガクレキ</t>
    </rPh>
    <phoneticPr fontId="16"/>
  </si>
  <si>
    <t>学校名</t>
    <rPh sb="0" eb="3">
      <t>ガッコウメイ</t>
    </rPh>
    <phoneticPr fontId="4"/>
  </si>
  <si>
    <t>卒業年月</t>
  </si>
  <si>
    <t>専攻分野・学部学科等</t>
    <rPh sb="0" eb="2">
      <t>センコウ</t>
    </rPh>
    <rPh sb="2" eb="4">
      <t>ブンヤ</t>
    </rPh>
    <rPh sb="5" eb="7">
      <t>ガクブ</t>
    </rPh>
    <rPh sb="7" eb="9">
      <t>ガッカ</t>
    </rPh>
    <rPh sb="9" eb="10">
      <t>トウ</t>
    </rPh>
    <phoneticPr fontId="16"/>
  </si>
  <si>
    <t>国内</t>
    <rPh sb="0" eb="2">
      <t>コクナイ</t>
    </rPh>
    <phoneticPr fontId="16"/>
  </si>
  <si>
    <t>大学院（博士）</t>
    <rPh sb="0" eb="3">
      <t>ダイガクイン</t>
    </rPh>
    <rPh sb="4" eb="6">
      <t>ハクシ</t>
    </rPh>
    <phoneticPr fontId="16"/>
  </si>
  <si>
    <t>講師の講義使用言語</t>
    <rPh sb="0" eb="2">
      <t>コウシ</t>
    </rPh>
    <rPh sb="3" eb="5">
      <t>コウギ</t>
    </rPh>
    <rPh sb="5" eb="7">
      <t>シヨウ</t>
    </rPh>
    <rPh sb="7" eb="9">
      <t>ゲンゴ</t>
    </rPh>
    <phoneticPr fontId="16"/>
  </si>
  <si>
    <t>語</t>
    <rPh sb="0" eb="1">
      <t>ゴ</t>
    </rPh>
    <phoneticPr fontId="16"/>
  </si>
  <si>
    <t>講義通訳</t>
    <rPh sb="0" eb="2">
      <t>コウギ</t>
    </rPh>
    <rPh sb="2" eb="4">
      <t>ツウヤク</t>
    </rPh>
    <phoneticPr fontId="16"/>
  </si>
  <si>
    <t>（</t>
    <phoneticPr fontId="16"/>
  </si>
  <si>
    <t>語　　⇔</t>
    <rPh sb="0" eb="1">
      <t>ゴ</t>
    </rPh>
    <phoneticPr fontId="4"/>
  </si>
  <si>
    <t>語）</t>
    <rPh sb="0" eb="1">
      <t>ゴ</t>
    </rPh>
    <phoneticPr fontId="16"/>
  </si>
  <si>
    <t>海外</t>
    <rPh sb="0" eb="2">
      <t>カイガイ</t>
    </rPh>
    <phoneticPr fontId="16"/>
  </si>
  <si>
    <t>大学院（修士）</t>
    <rPh sb="0" eb="3">
      <t>ダイガクイン</t>
    </rPh>
    <rPh sb="4" eb="6">
      <t>シュウシ</t>
    </rPh>
    <phoneticPr fontId="16"/>
  </si>
  <si>
    <t>４年制大学</t>
    <rPh sb="1" eb="3">
      <t>ネンセイ</t>
    </rPh>
    <rPh sb="3" eb="5">
      <t>ダイガク</t>
    </rPh>
    <phoneticPr fontId="16"/>
  </si>
  <si>
    <t>職歴</t>
    <rPh sb="0" eb="2">
      <t>ショクレキ</t>
    </rPh>
    <phoneticPr fontId="16"/>
  </si>
  <si>
    <t>(含海外)</t>
    <rPh sb="1" eb="2">
      <t>フク</t>
    </rPh>
    <rPh sb="2" eb="4">
      <t>カイガイ</t>
    </rPh>
    <phoneticPr fontId="16"/>
  </si>
  <si>
    <t>短大</t>
    <rPh sb="0" eb="2">
      <t>タンダイ</t>
    </rPh>
    <phoneticPr fontId="16"/>
  </si>
  <si>
    <t>工業高専</t>
    <rPh sb="0" eb="2">
      <t>コウギョウ</t>
    </rPh>
    <rPh sb="2" eb="4">
      <t>コウセン</t>
    </rPh>
    <phoneticPr fontId="16"/>
  </si>
  <si>
    <t>高校</t>
    <rPh sb="0" eb="2">
      <t>コウコウ</t>
    </rPh>
    <phoneticPr fontId="16"/>
  </si>
  <si>
    <t>月</t>
    <rPh sb="0" eb="1">
      <t>ゲツ</t>
    </rPh>
    <phoneticPr fontId="16"/>
  </si>
  <si>
    <t>その他</t>
    <rPh sb="2" eb="3">
      <t>タ</t>
    </rPh>
    <phoneticPr fontId="16"/>
  </si>
  <si>
    <t>月</t>
  </si>
  <si>
    <t>講義
通訳</t>
    <rPh sb="0" eb="2">
      <t>コウギ</t>
    </rPh>
    <rPh sb="3" eb="5">
      <t>ツウヤク</t>
    </rPh>
    <phoneticPr fontId="16"/>
  </si>
  <si>
    <t>講義使用言語
講義通訳</t>
    <rPh sb="0" eb="2">
      <t>コウギ</t>
    </rPh>
    <rPh sb="2" eb="4">
      <t>シヨウ</t>
    </rPh>
    <rPh sb="4" eb="6">
      <t>ゲンゴ</t>
    </rPh>
    <rPh sb="7" eb="9">
      <t>コウギ</t>
    </rPh>
    <rPh sb="9" eb="11">
      <t>ツウヤク</t>
    </rPh>
    <phoneticPr fontId="16"/>
  </si>
  <si>
    <t>要</t>
    <rPh sb="0" eb="1">
      <t>ヨウ</t>
    </rPh>
    <phoneticPr fontId="16"/>
  </si>
  <si>
    <t>月</t>
    <phoneticPr fontId="4"/>
  </si>
  <si>
    <t>英</t>
    <rPh sb="0" eb="1">
      <t>エイ</t>
    </rPh>
    <phoneticPr fontId="4"/>
  </si>
  <si>
    <t>タイ</t>
    <phoneticPr fontId="16"/>
  </si>
  <si>
    <t>不要</t>
    <rPh sb="0" eb="2">
      <t>フヨウ</t>
    </rPh>
    <phoneticPr fontId="16"/>
  </si>
  <si>
    <t>インドネシア</t>
    <phoneticPr fontId="16"/>
  </si>
  <si>
    <t>　　(主な国内外指導内容）</t>
    <rPh sb="3" eb="4">
      <t>オモ</t>
    </rPh>
    <rPh sb="5" eb="8">
      <t>コクナイガイ</t>
    </rPh>
    <rPh sb="8" eb="10">
      <t>シドウ</t>
    </rPh>
    <rPh sb="10" eb="12">
      <t>ナイヨウ</t>
    </rPh>
    <phoneticPr fontId="16"/>
  </si>
  <si>
    <t>ベトナム</t>
    <phoneticPr fontId="16"/>
  </si>
  <si>
    <t>1)国内</t>
    <rPh sb="2" eb="4">
      <t>コクナイ</t>
    </rPh>
    <phoneticPr fontId="16"/>
  </si>
  <si>
    <t>マレーシア</t>
    <phoneticPr fontId="16"/>
  </si>
  <si>
    <t>クメール</t>
    <phoneticPr fontId="16"/>
  </si>
  <si>
    <t>モンゴル</t>
    <phoneticPr fontId="16"/>
  </si>
  <si>
    <t>別紙1の別添I</t>
    <rPh sb="0" eb="2">
      <t>ベッシ</t>
    </rPh>
    <rPh sb="4" eb="6">
      <t>ベッテン</t>
    </rPh>
    <phoneticPr fontId="4"/>
  </si>
  <si>
    <t>年</t>
    <rPh sb="0" eb="1">
      <t>ネン</t>
    </rPh>
    <phoneticPr fontId="4"/>
  </si>
  <si>
    <t>別添Ⅱ</t>
    <rPh sb="0" eb="2">
      <t>ベッテン</t>
    </rPh>
    <phoneticPr fontId="4"/>
  </si>
  <si>
    <t>2)海外</t>
    <rPh sb="2" eb="4">
      <t>カイガイ</t>
    </rPh>
    <phoneticPr fontId="16"/>
  </si>
  <si>
    <t>特記事項</t>
    <rPh sb="0" eb="2">
      <t>トッキ</t>
    </rPh>
    <rPh sb="2" eb="4">
      <t>ジコウ</t>
    </rPh>
    <phoneticPr fontId="16"/>
  </si>
  <si>
    <t>※</t>
    <phoneticPr fontId="16"/>
  </si>
  <si>
    <t>AOTSの個人情報保護方針について：　詳細は当協会ホームページに公開しています。</t>
    <rPh sb="5" eb="7">
      <t>コジン</t>
    </rPh>
    <rPh sb="7" eb="9">
      <t>ジョウホウ</t>
    </rPh>
    <rPh sb="9" eb="11">
      <t>ホゴ</t>
    </rPh>
    <rPh sb="11" eb="13">
      <t>ホウシン</t>
    </rPh>
    <rPh sb="19" eb="21">
      <t>ショウサイ</t>
    </rPh>
    <rPh sb="22" eb="25">
      <t>トウキョウカイ</t>
    </rPh>
    <rPh sb="32" eb="34">
      <t>コウカイ</t>
    </rPh>
    <phoneticPr fontId="16"/>
  </si>
  <si>
    <t>当略歴書は寄附講座「講師」としての認定･審査･予算概算・精算管理のために使用します。</t>
    <rPh sb="0" eb="1">
      <t>トウ</t>
    </rPh>
    <rPh sb="1" eb="3">
      <t>リャクレキ</t>
    </rPh>
    <rPh sb="3" eb="4">
      <t>ショ</t>
    </rPh>
    <rPh sb="5" eb="7">
      <t>キフ</t>
    </rPh>
    <rPh sb="7" eb="9">
      <t>コウザ</t>
    </rPh>
    <rPh sb="10" eb="12">
      <t>コウシ</t>
    </rPh>
    <rPh sb="17" eb="19">
      <t>ニンテイ</t>
    </rPh>
    <rPh sb="20" eb="22">
      <t>シンサ</t>
    </rPh>
    <rPh sb="23" eb="25">
      <t>ヨサン</t>
    </rPh>
    <rPh sb="25" eb="27">
      <t>ガイサン</t>
    </rPh>
    <rPh sb="28" eb="30">
      <t>セイサン</t>
    </rPh>
    <rPh sb="30" eb="32">
      <t>カンリ</t>
    </rPh>
    <rPh sb="36" eb="38">
      <t>シヨウ</t>
    </rPh>
    <phoneticPr fontId="16"/>
  </si>
  <si>
    <t>当略歴書に記載の個人情報は、当協会の個人情報保護方針に基づき安全に管理し保護の徹底に努めます。</t>
    <rPh sb="0" eb="1">
      <t>トウ</t>
    </rPh>
    <rPh sb="1" eb="3">
      <t>リャクレキ</t>
    </rPh>
    <rPh sb="3" eb="4">
      <t>ショ</t>
    </rPh>
    <rPh sb="5" eb="7">
      <t>キサイ</t>
    </rPh>
    <rPh sb="8" eb="10">
      <t>コジン</t>
    </rPh>
    <rPh sb="10" eb="12">
      <t>ジョウホウ</t>
    </rPh>
    <rPh sb="14" eb="17">
      <t>トウキョウカイ</t>
    </rPh>
    <rPh sb="18" eb="20">
      <t>コジン</t>
    </rPh>
    <rPh sb="20" eb="22">
      <t>ジョウホウ</t>
    </rPh>
    <rPh sb="22" eb="24">
      <t>ホゴ</t>
    </rPh>
    <rPh sb="24" eb="26">
      <t>ホウシン</t>
    </rPh>
    <rPh sb="27" eb="28">
      <t>モト</t>
    </rPh>
    <rPh sb="30" eb="32">
      <t>アンゼン</t>
    </rPh>
    <rPh sb="33" eb="35">
      <t>カンリ</t>
    </rPh>
    <rPh sb="36" eb="38">
      <t>ホゴ</t>
    </rPh>
    <rPh sb="39" eb="41">
      <t>テッテイ</t>
    </rPh>
    <rPh sb="42" eb="43">
      <t>ツト</t>
    </rPh>
    <phoneticPr fontId="16"/>
  </si>
  <si>
    <t>AOTS使用欄</t>
    <phoneticPr fontId="4"/>
  </si>
  <si>
    <t>AOTS使用欄</t>
    <rPh sb="4" eb="7">
      <t>シヨウラン</t>
    </rPh>
    <phoneticPr fontId="4"/>
  </si>
  <si>
    <t>起算年</t>
    <rPh sb="0" eb="3">
      <t>キサンネン</t>
    </rPh>
    <phoneticPr fontId="4"/>
  </si>
  <si>
    <t>勤務年数</t>
    <rPh sb="0" eb="4">
      <t>キンムネンスウ</t>
    </rPh>
    <phoneticPr fontId="4"/>
  </si>
  <si>
    <t>旅費等級</t>
    <phoneticPr fontId="4"/>
  </si>
  <si>
    <t>地域区分①</t>
    <rPh sb="0" eb="4">
      <t>チイキクブン</t>
    </rPh>
    <phoneticPr fontId="4"/>
  </si>
  <si>
    <t>金額</t>
    <rPh sb="0" eb="2">
      <t>キンガク</t>
    </rPh>
    <phoneticPr fontId="4"/>
  </si>
  <si>
    <t>地域区分②</t>
    <rPh sb="0" eb="4">
      <t>チイキクブン</t>
    </rPh>
    <phoneticPr fontId="4"/>
  </si>
  <si>
    <t>級</t>
    <rPh sb="0" eb="1">
      <t>キュウ</t>
    </rPh>
    <phoneticPr fontId="4"/>
  </si>
  <si>
    <t>プルダウン選択</t>
  </si>
  <si>
    <t>日当</t>
    <rPh sb="0" eb="2">
      <t>ニットウ</t>
    </rPh>
    <phoneticPr fontId="4"/>
  </si>
  <si>
    <t>宿泊費</t>
    <rPh sb="0" eb="3">
      <t>シュクハクヒ</t>
    </rPh>
    <phoneticPr fontId="4"/>
  </si>
  <si>
    <t>Lecturer's CV</t>
    <phoneticPr fontId="16"/>
  </si>
  <si>
    <t>Date:</t>
    <phoneticPr fontId="4"/>
  </si>
  <si>
    <t>Full Name</t>
    <phoneticPr fontId="4"/>
  </si>
  <si>
    <t>Pls. describe as in your passport</t>
  </si>
  <si>
    <t>（読みカナ）</t>
    <rPh sb="1" eb="2">
      <t>ヨ</t>
    </rPh>
    <phoneticPr fontId="4"/>
  </si>
  <si>
    <t>（Sex)：</t>
    <phoneticPr fontId="4"/>
  </si>
  <si>
    <t>Please select</t>
  </si>
  <si>
    <t>Please select</t>
    <phoneticPr fontId="4"/>
  </si>
  <si>
    <t>Date of Birth</t>
    <phoneticPr fontId="16"/>
  </si>
  <si>
    <t>(yyyy/mm/dd)</t>
    <phoneticPr fontId="4"/>
  </si>
  <si>
    <t>Age</t>
    <phoneticPr fontId="16"/>
  </si>
  <si>
    <t>Nationality</t>
    <phoneticPr fontId="16"/>
  </si>
  <si>
    <t>Male</t>
    <phoneticPr fontId="16"/>
  </si>
  <si>
    <t>Current Position</t>
    <phoneticPr fontId="16"/>
  </si>
  <si>
    <t>Female</t>
    <phoneticPr fontId="16"/>
  </si>
  <si>
    <t>Address</t>
    <phoneticPr fontId="16"/>
  </si>
  <si>
    <t>Final Education</t>
    <phoneticPr fontId="16"/>
  </si>
  <si>
    <t>Graduate</t>
    <phoneticPr fontId="4"/>
  </si>
  <si>
    <t>(month)</t>
    <phoneticPr fontId="16"/>
  </si>
  <si>
    <t>(year)</t>
    <phoneticPr fontId="16"/>
  </si>
  <si>
    <t>Major / Department</t>
  </si>
  <si>
    <t>Local</t>
    <phoneticPr fontId="16"/>
  </si>
  <si>
    <t>Graduate School (Doctor)</t>
    <phoneticPr fontId="16"/>
  </si>
  <si>
    <t>Language to be used in your lecture</t>
    <phoneticPr fontId="16"/>
  </si>
  <si>
    <t>Interpreter</t>
  </si>
  <si>
    <t>⇔</t>
  </si>
  <si>
    <t>）</t>
    <phoneticPr fontId="16"/>
  </si>
  <si>
    <t>Overseas</t>
    <phoneticPr fontId="16"/>
  </si>
  <si>
    <t>Graduate School (Master)</t>
    <phoneticPr fontId="16"/>
  </si>
  <si>
    <t>University</t>
    <phoneticPr fontId="16"/>
  </si>
  <si>
    <t>WORK EXPERIENCE:</t>
    <phoneticPr fontId="16"/>
  </si>
  <si>
    <t>Collage</t>
    <phoneticPr fontId="16"/>
  </si>
  <si>
    <t>starting from 
(Month/Year)</t>
    <phoneticPr fontId="4"/>
  </si>
  <si>
    <t>details of your work 
(outline of your job, position, organization)</t>
    <phoneticPr fontId="4"/>
  </si>
  <si>
    <t>Technical school</t>
    <phoneticPr fontId="4"/>
  </si>
  <si>
    <t>High School</t>
    <phoneticPr fontId="16"/>
  </si>
  <si>
    <t>required</t>
    <phoneticPr fontId="16"/>
  </si>
  <si>
    <t>Japanese</t>
    <phoneticPr fontId="16"/>
  </si>
  <si>
    <t>no need</t>
    <phoneticPr fontId="4"/>
  </si>
  <si>
    <t>English</t>
    <phoneticPr fontId="4"/>
  </si>
  <si>
    <t>French</t>
    <phoneticPr fontId="16"/>
  </si>
  <si>
    <t>Thai</t>
    <phoneticPr fontId="16"/>
  </si>
  <si>
    <t>TEACHING EXPERIENCE:</t>
    <phoneticPr fontId="16"/>
  </si>
  <si>
    <t>Indonesian</t>
    <phoneticPr fontId="16"/>
  </si>
  <si>
    <t>1) in home country</t>
    <phoneticPr fontId="16"/>
  </si>
  <si>
    <t>Vietnamese</t>
    <phoneticPr fontId="16"/>
  </si>
  <si>
    <t>content 
(title of lecture, occasion, organizer/institution, country)</t>
    <phoneticPr fontId="4"/>
  </si>
  <si>
    <t>Khmer</t>
    <phoneticPr fontId="16"/>
  </si>
  <si>
    <t>Mongolian</t>
    <phoneticPr fontId="16"/>
  </si>
  <si>
    <t>2) out of your country</t>
    <phoneticPr fontId="16"/>
  </si>
  <si>
    <t>REMARKS:</t>
    <phoneticPr fontId="16"/>
  </si>
  <si>
    <t>AOTS Personal Information Handling Policy：　Announced to public at https://www.aots.jp/en/privacy-policy/</t>
    <phoneticPr fontId="16"/>
  </si>
  <si>
    <t>This Lecture's CV will be used in the regulated procedures for AOTS Industry-Academia collaborative programs.</t>
    <phoneticPr fontId="16"/>
  </si>
  <si>
    <t>Personal information described in this CV shall be properly managed and protected based on AOTS Privacy Policy.</t>
  </si>
  <si>
    <t>講師・運営管理日程</t>
    <phoneticPr fontId="4"/>
  </si>
  <si>
    <t>（別紙1の別添Ⅱ）</t>
    <phoneticPr fontId="4"/>
  </si>
  <si>
    <t>それぞれの渡航について、具体的な理由および用務の内容を記入してください。
現地でしか実施できないような内容を盛り込むなど、渡航の必要性が明確に伝わるようご記入をお願いいたします。
また、渡航中は寄附講座に関する用務のみに従事していただくことを原則としております。</t>
    <rPh sb="27" eb="29">
      <t>キニュウ</t>
    </rPh>
    <rPh sb="77" eb="79">
      <t>キニュウ</t>
    </rPh>
    <phoneticPr fontId="4"/>
  </si>
  <si>
    <t>１．講師の渡航日程</t>
    <rPh sb="2" eb="4">
      <t>コウシ</t>
    </rPh>
    <rPh sb="5" eb="7">
      <t>トコウ</t>
    </rPh>
    <rPh sb="7" eb="9">
      <t>ニッテイ</t>
    </rPh>
    <phoneticPr fontId="4"/>
  </si>
  <si>
    <t>氏名：</t>
    <rPh sb="0" eb="2">
      <t>シメイ</t>
    </rPh>
    <phoneticPr fontId="4"/>
  </si>
  <si>
    <t>２．講師の渡航日程</t>
    <rPh sb="2" eb="4">
      <t>コウシ</t>
    </rPh>
    <rPh sb="5" eb="7">
      <t>トコウ</t>
    </rPh>
    <phoneticPr fontId="4"/>
  </si>
  <si>
    <t>3．講師の渡航日程</t>
    <rPh sb="2" eb="4">
      <t>コウシ</t>
    </rPh>
    <rPh sb="5" eb="7">
      <t>トコウ</t>
    </rPh>
    <phoneticPr fontId="4"/>
  </si>
  <si>
    <t>4．講師の渡航日程</t>
    <rPh sb="2" eb="4">
      <t>コウシ</t>
    </rPh>
    <rPh sb="5" eb="7">
      <t>トコウ</t>
    </rPh>
    <phoneticPr fontId="4"/>
  </si>
  <si>
    <t>5．運営管理の渡航日程</t>
    <rPh sb="2" eb="4">
      <t>ウンエイ</t>
    </rPh>
    <rPh sb="4" eb="6">
      <t>カンリ</t>
    </rPh>
    <rPh sb="7" eb="9">
      <t>トコウ</t>
    </rPh>
    <phoneticPr fontId="4"/>
  </si>
  <si>
    <t>渡航目的・理由</t>
    <rPh sb="0" eb="4">
      <t>トコウモクテキ</t>
    </rPh>
    <rPh sb="5" eb="7">
      <t>リユウ</t>
    </rPh>
    <phoneticPr fontId="4"/>
  </si>
  <si>
    <t>連続滞在日数</t>
    <rPh sb="0" eb="2">
      <t>レンゾク</t>
    </rPh>
    <rPh sb="2" eb="4">
      <t>タイザイ</t>
    </rPh>
    <rPh sb="4" eb="6">
      <t>ニチスウ</t>
    </rPh>
    <phoneticPr fontId="20"/>
  </si>
  <si>
    <t>月日</t>
    <rPh sb="0" eb="2">
      <t>ガッピ</t>
    </rPh>
    <phoneticPr fontId="107"/>
  </si>
  <si>
    <t>時間</t>
    <rPh sb="0" eb="2">
      <t>ジカン</t>
    </rPh>
    <phoneticPr fontId="107"/>
  </si>
  <si>
    <t>用務</t>
    <rPh sb="0" eb="2">
      <t>ヨウム</t>
    </rPh>
    <phoneticPr fontId="107"/>
  </si>
  <si>
    <t>　</t>
    <phoneticPr fontId="4"/>
  </si>
  <si>
    <t>(別紙2）</t>
    <phoneticPr fontId="4"/>
  </si>
  <si>
    <t>-</t>
    <phoneticPr fontId="4"/>
  </si>
  <si>
    <t>=</t>
    <phoneticPr fontId="4"/>
  </si>
  <si>
    <t>寄附講座
開設費</t>
    <rPh sb="0" eb="2">
      <t>キフ</t>
    </rPh>
    <rPh sb="2" eb="4">
      <t>コウザ</t>
    </rPh>
    <rPh sb="5" eb="7">
      <t>カイセツ</t>
    </rPh>
    <rPh sb="7" eb="8">
      <t>ヒ</t>
    </rPh>
    <phoneticPr fontId="4"/>
  </si>
  <si>
    <t>寄附講座
分担金1/3</t>
    <rPh sb="0" eb="4">
      <t>キフコウザ</t>
    </rPh>
    <phoneticPr fontId="4"/>
  </si>
  <si>
    <t>事業管理分担金10%</t>
    <phoneticPr fontId="4"/>
  </si>
  <si>
    <t>支払金額（参考）</t>
    <phoneticPr fontId="4"/>
  </si>
  <si>
    <t>寄附講座実施費予算概算　</t>
    <phoneticPr fontId="9"/>
  </si>
  <si>
    <t>（単位：円）</t>
    <phoneticPr fontId="4"/>
  </si>
  <si>
    <t>　　　　　　　</t>
    <phoneticPr fontId="9"/>
  </si>
  <si>
    <t>費　　　　目</t>
  </si>
  <si>
    <t>全体予算</t>
    <rPh sb="0" eb="4">
      <t>ゼンタイヨサン</t>
    </rPh>
    <phoneticPr fontId="4"/>
  </si>
  <si>
    <t>執行年度</t>
    <rPh sb="0" eb="4">
      <t>シッコウネンド</t>
    </rPh>
    <phoneticPr fontId="4"/>
  </si>
  <si>
    <t>摘　　　要</t>
    <rPh sb="0" eb="1">
      <t>テキ</t>
    </rPh>
    <rPh sb="4" eb="5">
      <t>ヨウ</t>
    </rPh>
    <phoneticPr fontId="9"/>
  </si>
  <si>
    <t>積　　　算</t>
    <rPh sb="0" eb="1">
      <t>セキ</t>
    </rPh>
    <rPh sb="4" eb="5">
      <t>サン</t>
    </rPh>
    <phoneticPr fontId="4"/>
  </si>
  <si>
    <t>本年度
予算</t>
    <rPh sb="0" eb="1">
      <t>ホン</t>
    </rPh>
    <rPh sb="1" eb="3">
      <t>ネンド</t>
    </rPh>
    <rPh sb="4" eb="6">
      <t>ヨサン</t>
    </rPh>
    <phoneticPr fontId="4"/>
  </si>
  <si>
    <t>翌年度
予算</t>
    <rPh sb="0" eb="1">
      <t>ヨク</t>
    </rPh>
    <rPh sb="1" eb="3">
      <t>ネンド</t>
    </rPh>
    <rPh sb="4" eb="6">
      <t>ヨサン</t>
    </rPh>
    <phoneticPr fontId="4"/>
  </si>
  <si>
    <t>寄附講座開設費</t>
    <rPh sb="0" eb="2">
      <t>キフ</t>
    </rPh>
    <rPh sb="2" eb="4">
      <t>コウザ</t>
    </rPh>
    <rPh sb="4" eb="6">
      <t>カイセツ</t>
    </rPh>
    <rPh sb="6" eb="7">
      <t>ヒ</t>
    </rPh>
    <phoneticPr fontId="9"/>
  </si>
  <si>
    <t>1．講座実施費</t>
    <phoneticPr fontId="4"/>
  </si>
  <si>
    <t>　(1) 主任講師謝金</t>
    <phoneticPr fontId="4"/>
  </si>
  <si>
    <t>選択してください</t>
  </si>
  <si>
    <t>円</t>
    <rPh sb="0" eb="1">
      <t>エン</t>
    </rPh>
    <phoneticPr fontId="4"/>
  </si>
  <si>
    <t>×</t>
    <phoneticPr fontId="4"/>
  </si>
  <si>
    <t>回</t>
    <rPh sb="0" eb="1">
      <t>カイ</t>
    </rPh>
    <phoneticPr fontId="4"/>
  </si>
  <si>
    <t>　(2) 講師技術料</t>
    <phoneticPr fontId="4"/>
  </si>
  <si>
    <t>コマ</t>
    <phoneticPr fontId="4"/>
  </si>
  <si>
    <t>校</t>
    <rPh sb="0" eb="1">
      <t>コウ</t>
    </rPh>
    <phoneticPr fontId="4"/>
  </si>
  <si>
    <t>　(3) 教材費</t>
    <rPh sb="5" eb="8">
      <t>キョウザイヒ</t>
    </rPh>
    <phoneticPr fontId="2"/>
  </si>
  <si>
    <t>摘　　要</t>
    <rPh sb="0" eb="1">
      <t>テキ</t>
    </rPh>
    <rPh sb="3" eb="4">
      <t>ヨウ</t>
    </rPh>
    <phoneticPr fontId="4"/>
  </si>
  <si>
    <t>小　費　目</t>
    <rPh sb="0" eb="1">
      <t>ショウ</t>
    </rPh>
    <rPh sb="2" eb="3">
      <t>ヒ</t>
    </rPh>
    <rPh sb="4" eb="5">
      <t>メ</t>
    </rPh>
    <phoneticPr fontId="4"/>
  </si>
  <si>
    <t>選択してください</t>
    <phoneticPr fontId="4"/>
  </si>
  <si>
    <t>　(4) 講師通訳等旅費</t>
    <phoneticPr fontId="4"/>
  </si>
  <si>
    <t>×</t>
  </si>
  <si>
    <t>日</t>
    <rPh sb="0" eb="1">
      <t>ニチ</t>
    </rPh>
    <phoneticPr fontId="4"/>
  </si>
  <si>
    <t>泊</t>
    <rPh sb="0" eb="1">
      <t>ハク</t>
    </rPh>
    <phoneticPr fontId="4"/>
  </si>
  <si>
    <t>　(5) 通訳費</t>
    <rPh sb="5" eb="7">
      <t>ツウヤク</t>
    </rPh>
    <rPh sb="7" eb="8">
      <t>ヒ</t>
    </rPh>
    <phoneticPr fontId="4"/>
  </si>
  <si>
    <t>✕</t>
    <phoneticPr fontId="4"/>
  </si>
  <si>
    <t>　(6) 施設等借上費</t>
    <rPh sb="5" eb="8">
      <t>シセツナド</t>
    </rPh>
    <rPh sb="8" eb="9">
      <t>シャク</t>
    </rPh>
    <rPh sb="9" eb="10">
      <t>ジョウ</t>
    </rPh>
    <rPh sb="10" eb="11">
      <t>ヒ</t>
    </rPh>
    <phoneticPr fontId="4"/>
  </si>
  <si>
    <t>　(7) 資機材費</t>
    <rPh sb="5" eb="9">
      <t>シキザイヒ</t>
    </rPh>
    <phoneticPr fontId="4"/>
  </si>
  <si>
    <t>台</t>
    <rPh sb="0" eb="1">
      <t>ダイ</t>
    </rPh>
    <phoneticPr fontId="4"/>
  </si>
  <si>
    <t>ヵ月</t>
    <rPh sb="1" eb="2">
      <t>ゲツ</t>
    </rPh>
    <phoneticPr fontId="4"/>
  </si>
  <si>
    <t>　(8) 遠隔機材調達　環境等整備費</t>
    <rPh sb="5" eb="7">
      <t>エンカク</t>
    </rPh>
    <rPh sb="7" eb="9">
      <t>キザイ</t>
    </rPh>
    <rPh sb="9" eb="11">
      <t>チョウタツ</t>
    </rPh>
    <rPh sb="12" eb="14">
      <t>カンキョウ</t>
    </rPh>
    <rPh sb="14" eb="15">
      <t>トウ</t>
    </rPh>
    <rPh sb="15" eb="17">
      <t>セイビ</t>
    </rPh>
    <rPh sb="17" eb="18">
      <t>ヒ</t>
    </rPh>
    <phoneticPr fontId="4"/>
  </si>
  <si>
    <t>摘　　要</t>
    <phoneticPr fontId="4"/>
  </si>
  <si>
    <t>ｱｶｳﾝﾄ</t>
    <phoneticPr fontId="4"/>
  </si>
  <si>
    <t>　(9) 講座実施諸費</t>
    <phoneticPr fontId="4"/>
  </si>
  <si>
    <t>個</t>
    <rPh sb="0" eb="1">
      <t>コ</t>
    </rPh>
    <phoneticPr fontId="4"/>
  </si>
  <si>
    <t>人</t>
    <rPh sb="0" eb="1">
      <t>ニン</t>
    </rPh>
    <phoneticPr fontId="4"/>
  </si>
  <si>
    <t>　(10) 国内講座受講者旅費</t>
    <rPh sb="6" eb="8">
      <t>コクナイ</t>
    </rPh>
    <rPh sb="8" eb="10">
      <t>コウザ</t>
    </rPh>
    <rPh sb="10" eb="12">
      <t>ジュコウ</t>
    </rPh>
    <rPh sb="12" eb="13">
      <t>シャ</t>
    </rPh>
    <rPh sb="13" eb="15">
      <t>リョヒ</t>
    </rPh>
    <phoneticPr fontId="4"/>
  </si>
  <si>
    <t>2．インターンシップ実施費</t>
    <phoneticPr fontId="4"/>
  </si>
  <si>
    <t>　(1) インターン生旅費</t>
    <phoneticPr fontId="3"/>
  </si>
  <si>
    <t>名</t>
    <phoneticPr fontId="4"/>
  </si>
  <si>
    <t>　(2)インターンシップ 通訳費</t>
    <phoneticPr fontId="3"/>
  </si>
  <si>
    <t xml:space="preserve">       /インターンシップ実施諸費</t>
    <phoneticPr fontId="4"/>
  </si>
  <si>
    <t>3．遠隔指導導入支援費</t>
    <phoneticPr fontId="4"/>
  </si>
  <si>
    <t>　(1)遠隔指導導入支援費</t>
    <phoneticPr fontId="4"/>
  </si>
  <si>
    <t>　(2)遠隔指導導入支援委託外注費</t>
    <phoneticPr fontId="4"/>
  </si>
  <si>
    <t>4．開設校協力謝金</t>
    <phoneticPr fontId="4"/>
  </si>
  <si>
    <t>5．講座運営管理旅費</t>
    <phoneticPr fontId="4"/>
  </si>
  <si>
    <t>6．委託　外注費</t>
    <phoneticPr fontId="4"/>
  </si>
  <si>
    <t xml:space="preserve">     合         計</t>
    <phoneticPr fontId="4"/>
  </si>
  <si>
    <t>寄附講座実施費予算概算（記入例）</t>
    <rPh sb="12" eb="15">
      <t>キニュウレイ</t>
    </rPh>
    <phoneticPr fontId="9"/>
  </si>
  <si>
    <t>費　　　　目</t>
    <phoneticPr fontId="4"/>
  </si>
  <si>
    <t>本年度
予算</t>
    <rPh sb="4" eb="6">
      <t>ヨサン</t>
    </rPh>
    <phoneticPr fontId="4"/>
  </si>
  <si>
    <t>本年度</t>
  </si>
  <si>
    <t>*****氏</t>
    <phoneticPr fontId="4"/>
  </si>
  <si>
    <t>技術指導　30コマ、１校</t>
    <phoneticPr fontId="4"/>
  </si>
  <si>
    <t>日本語指導　30コマ、１校</t>
    <phoneticPr fontId="4"/>
  </si>
  <si>
    <t>翌年度</t>
  </si>
  <si>
    <t>技術指導時のテキスト原稿料</t>
    <phoneticPr fontId="4"/>
  </si>
  <si>
    <t>(3)-a. 教材原稿料</t>
  </si>
  <si>
    <t>スライド</t>
  </si>
  <si>
    <t>技術教材翻訳：4000円（1字@10円、30コマ)</t>
    <phoneticPr fontId="4"/>
  </si>
  <si>
    <t>(3)-d. 教材費その他諸経費</t>
  </si>
  <si>
    <t>技術教材製本代  60部</t>
    <phoneticPr fontId="4"/>
  </si>
  <si>
    <t>(3)-b. 教材印刷製本費</t>
  </si>
  <si>
    <t>枚</t>
  </si>
  <si>
    <t>講師１名分、序盤１回、6泊7日</t>
    <phoneticPr fontId="4"/>
  </si>
  <si>
    <t>航空券</t>
    <phoneticPr fontId="4"/>
  </si>
  <si>
    <t>海外旅行保険</t>
    <rPh sb="0" eb="6">
      <t>カイガイリョコウホケン</t>
    </rPh>
    <phoneticPr fontId="4"/>
  </si>
  <si>
    <t>講師１名分、終盤１回、6泊7日</t>
    <phoneticPr fontId="4"/>
  </si>
  <si>
    <t xml:space="preserve">通訳費10,000円/日×30コマ </t>
    <phoneticPr fontId="4"/>
  </si>
  <si>
    <t>教室代　30日</t>
    <phoneticPr fontId="4"/>
  </si>
  <si>
    <t>ソフトウェアAレンタル</t>
    <phoneticPr fontId="4"/>
  </si>
  <si>
    <t>(7)-a. 資機材購入費及び賃借料</t>
  </si>
  <si>
    <t>ソフトウェアBレンタル</t>
    <phoneticPr fontId="4"/>
  </si>
  <si>
    <t>Zoom費用（プロアカウント）2,125円</t>
    <phoneticPr fontId="4"/>
  </si>
  <si>
    <t>(8)-a. 遠隔機材環境賃借料</t>
  </si>
  <si>
    <t>ヘルメット</t>
    <phoneticPr fontId="4"/>
  </si>
  <si>
    <t>(9)-a. 講座実施消耗品費</t>
  </si>
  <si>
    <t>インターン生2名、14泊15日＠東京</t>
    <phoneticPr fontId="4"/>
  </si>
  <si>
    <t>航空券代（ベトナム・ハノイ-羽田往復）</t>
    <phoneticPr fontId="4"/>
  </si>
  <si>
    <t>食費</t>
    <rPh sb="0" eb="2">
      <t>ショクヒ</t>
    </rPh>
    <phoneticPr fontId="4"/>
  </si>
  <si>
    <t>雑費</t>
    <rPh sb="0" eb="2">
      <t>ザッピ</t>
    </rPh>
    <phoneticPr fontId="4"/>
  </si>
  <si>
    <t>宿泊費：ホテル＠14,300円×14泊×3名</t>
    <phoneticPr fontId="4"/>
  </si>
  <si>
    <t>国内交通費</t>
    <phoneticPr fontId="4"/>
  </si>
  <si>
    <t>ｲﾝﾀｰﾝｼｯﾌﾟ実施中の個人面談（評価報告）</t>
    <phoneticPr fontId="4"/>
  </si>
  <si>
    <t>(2)-a. インターンシップ通訳費</t>
  </si>
  <si>
    <t>安全靴</t>
    <rPh sb="0" eb="3">
      <t>アンゼングツ</t>
    </rPh>
    <phoneticPr fontId="4"/>
  </si>
  <si>
    <t>(2)-e. インターンシップ消耗品費</t>
  </si>
  <si>
    <t>保護メガネ</t>
    <phoneticPr fontId="4"/>
  </si>
  <si>
    <t>序盤：15日未満</t>
    <rPh sb="0" eb="2">
      <t>ジョバン</t>
    </rPh>
    <phoneticPr fontId="4"/>
  </si>
  <si>
    <t>終盤：15日未満</t>
    <phoneticPr fontId="4"/>
  </si>
  <si>
    <t>1名、講座事前調整・準備、滞在日数３泊4日</t>
    <rPh sb="3" eb="5">
      <t>コウザ</t>
    </rPh>
    <rPh sb="5" eb="9">
      <t>ジゼンチョウセイ</t>
    </rPh>
    <rPh sb="10" eb="12">
      <t>ジュンビ</t>
    </rPh>
    <phoneticPr fontId="4"/>
  </si>
  <si>
    <t>航空券：＠98,000円×1名</t>
    <phoneticPr fontId="4"/>
  </si>
  <si>
    <t>宿泊費：＠13,500円×3泊×1名</t>
    <phoneticPr fontId="4"/>
  </si>
  <si>
    <t>日当：@4,500円×4日×1名</t>
    <phoneticPr fontId="4"/>
  </si>
  <si>
    <t>海外旅行保険料 @4,000円×1名</t>
    <phoneticPr fontId="4"/>
  </si>
  <si>
    <t>1名、事後評価聴取・意見交換、滞在日数３泊4日</t>
    <phoneticPr fontId="4"/>
  </si>
  <si>
    <t>（別紙3）</t>
  </si>
  <si>
    <t xml:space="preserve">寄附講座　日程案   </t>
    <rPh sb="0" eb="2">
      <t>キフ</t>
    </rPh>
    <rPh sb="2" eb="4">
      <t>コウザ</t>
    </rPh>
    <rPh sb="5" eb="7">
      <t>ニッテイ</t>
    </rPh>
    <rPh sb="7" eb="8">
      <t>アン</t>
    </rPh>
    <phoneticPr fontId="20"/>
  </si>
  <si>
    <t>【技術・人材協力を通じた新興国との共創推進事業（研修・専門家派遣・寄附講座開設事業）】</t>
    <phoneticPr fontId="4"/>
  </si>
  <si>
    <t>寄附講座計画全体の実施日程案をご記入ください。
行が不足する場合は必要に応じて行を追加して下さい。
複数のユニットに分かれる場合は、それぞれに日程表を分けて記載して下さい。
講義区分は、以下の分類に沿って選択してください。3および4に分類される合計時間が全体の半分以下である必要があります。
1.技術等
2.経営等
3.日本企業文化及び自社紹介等
4.日本語</t>
    <rPh sb="122" eb="124">
      <t>ゴウケイ</t>
    </rPh>
    <rPh sb="176" eb="179">
      <t>ケイエイニホンゴトウ</t>
    </rPh>
    <phoneticPr fontId="9"/>
  </si>
  <si>
    <t>講座日程案</t>
    <rPh sb="0" eb="2">
      <t>コウザ</t>
    </rPh>
    <rPh sb="2" eb="4">
      <t>ニッテイ</t>
    </rPh>
    <rPh sb="4" eb="5">
      <t>アン</t>
    </rPh>
    <phoneticPr fontId="20"/>
  </si>
  <si>
    <t>時期</t>
    <rPh sb="0" eb="2">
      <t>ジキ</t>
    </rPh>
    <phoneticPr fontId="16"/>
  </si>
  <si>
    <t>頻度</t>
    <rPh sb="0" eb="2">
      <t>ヒンド</t>
    </rPh>
    <phoneticPr fontId="4"/>
  </si>
  <si>
    <t>内容</t>
    <rPh sb="0" eb="2">
      <t>ナイヨウ</t>
    </rPh>
    <phoneticPr fontId="4"/>
  </si>
  <si>
    <t>時間</t>
  </si>
  <si>
    <t>講師名</t>
    <phoneticPr fontId="4"/>
  </si>
  <si>
    <t>講座区分</t>
    <rPh sb="0" eb="2">
      <t>コウザ</t>
    </rPh>
    <rPh sb="2" eb="4">
      <t>クブン</t>
    </rPh>
    <phoneticPr fontId="4"/>
  </si>
  <si>
    <t>対面/ｵﾝﾗｲﾝの区分</t>
    <rPh sb="0" eb="2">
      <t>タイメン</t>
    </rPh>
    <rPh sb="9" eb="11">
      <t>クブン</t>
    </rPh>
    <phoneticPr fontId="4"/>
  </si>
  <si>
    <t>講座区分別時間数</t>
    <rPh sb="0" eb="2">
      <t>コウザ</t>
    </rPh>
    <rPh sb="2" eb="4">
      <t>クブン</t>
    </rPh>
    <rPh sb="4" eb="5">
      <t>ベツ</t>
    </rPh>
    <rPh sb="5" eb="8">
      <t>ジカンスウ</t>
    </rPh>
    <phoneticPr fontId="4"/>
  </si>
  <si>
    <t>区分</t>
    <rPh sb="0" eb="2">
      <t>クブン</t>
    </rPh>
    <phoneticPr fontId="4"/>
  </si>
  <si>
    <t>時間</t>
    <rPh sb="0" eb="2">
      <t>ジカン</t>
    </rPh>
    <phoneticPr fontId="4"/>
  </si>
  <si>
    <t>構成率</t>
    <rPh sb="0" eb="2">
      <t>コウセイ</t>
    </rPh>
    <rPh sb="2" eb="3">
      <t>リツ</t>
    </rPh>
    <phoneticPr fontId="4"/>
  </si>
  <si>
    <t>1.技術等</t>
    <phoneticPr fontId="4"/>
  </si>
  <si>
    <t>2.経営等</t>
    <phoneticPr fontId="4"/>
  </si>
  <si>
    <t>3.日本企業文化及び自社紹介等</t>
    <phoneticPr fontId="4"/>
  </si>
  <si>
    <t>4.日本語</t>
    <phoneticPr fontId="4"/>
  </si>
  <si>
    <t>合計</t>
    <rPh sb="0" eb="1">
      <t>ゴウケイ</t>
    </rPh>
    <phoneticPr fontId="4"/>
  </si>
  <si>
    <t>インターンシップ日程案</t>
    <rPh sb="8" eb="10">
      <t>ニッテイ</t>
    </rPh>
    <rPh sb="10" eb="11">
      <t>アン</t>
    </rPh>
    <phoneticPr fontId="20"/>
  </si>
  <si>
    <t>期間</t>
    <rPh sb="0" eb="2">
      <t>キカン</t>
    </rPh>
    <phoneticPr fontId="4"/>
  </si>
  <si>
    <t>場所</t>
    <rPh sb="0" eb="2">
      <t>バショ</t>
    </rPh>
    <phoneticPr fontId="4"/>
  </si>
  <si>
    <t>（別紙4）</t>
    <rPh sb="1" eb="3">
      <t>ベッシ</t>
    </rPh>
    <phoneticPr fontId="4"/>
  </si>
  <si>
    <t>個人情報の取り扱いについて</t>
  </si>
  <si>
    <t>当協会寄附講座開設事業へのご申請の受け付けに際して取得する申請法人の事務担当者様及び講座指導担当予定講師の方々の個人情報は下記の通り取り扱い致します。</t>
    <rPh sb="7" eb="9">
      <t>カイセツ</t>
    </rPh>
    <rPh sb="9" eb="11">
      <t>ジギョウ</t>
    </rPh>
    <rPh sb="14" eb="16">
      <t>シンセイ</t>
    </rPh>
    <rPh sb="17" eb="18">
      <t>ウ</t>
    </rPh>
    <rPh sb="19" eb="20">
      <t>ツ</t>
    </rPh>
    <rPh sb="29" eb="31">
      <t>シンセイ</t>
    </rPh>
    <rPh sb="31" eb="33">
      <t>ホウジン</t>
    </rPh>
    <rPh sb="34" eb="36">
      <t>ジム</t>
    </rPh>
    <rPh sb="36" eb="39">
      <t>タントウシャ</t>
    </rPh>
    <rPh sb="39" eb="40">
      <t>サマ</t>
    </rPh>
    <rPh sb="40" eb="41">
      <t>オヨ</t>
    </rPh>
    <rPh sb="42" eb="44">
      <t>コウザ</t>
    </rPh>
    <rPh sb="44" eb="46">
      <t>シドウ</t>
    </rPh>
    <rPh sb="46" eb="48">
      <t>タントウ</t>
    </rPh>
    <rPh sb="48" eb="50">
      <t>ヨテイ</t>
    </rPh>
    <rPh sb="50" eb="52">
      <t>コウシ</t>
    </rPh>
    <rPh sb="53" eb="55">
      <t>カタガタ</t>
    </rPh>
    <rPh sb="70" eb="71">
      <t>イタ</t>
    </rPh>
    <phoneticPr fontId="4"/>
  </si>
  <si>
    <t>1.個人情報の管理者及び連絡先</t>
  </si>
  <si>
    <t>＜管理者＞　一般財団法人海外産業人材育成協会　総務企画部長</t>
    <phoneticPr fontId="4"/>
  </si>
  <si>
    <t>＜連絡先＞　総務・人事グループ　TEL:03-3888-8211　　E-Mail：kojinjoho-cj@aots.jp</t>
    <rPh sb="9" eb="11">
      <t>ジンジ</t>
    </rPh>
    <phoneticPr fontId="4"/>
  </si>
  <si>
    <t>2.利用目的</t>
  </si>
  <si>
    <t>当協会は、収集した個人情報について、以下の目的のために利用いたします。それ以外の利用目的又は法令等に基づく要請の範囲を超えた利用は致しません。</t>
    <phoneticPr fontId="4"/>
  </si>
  <si>
    <t>　　①寄附講座事業等にかかる申込受付、審査、運営・実施管理のため。
　　②当協会事業のご案内、資料・申請書等の送付のため
　　③制度利用に関する相談・お問い合わせへの回答、ご連絡のため
　　④研修コース・イベント等の案内、アンケート送付のため
　　⑤統計資料作成のため</t>
    <phoneticPr fontId="4"/>
  </si>
  <si>
    <t>3.第三者への提供について</t>
    <phoneticPr fontId="4"/>
  </si>
  <si>
    <t>お預かりした個人情報は、予めご本人の同意を得ることなく以下の場合を除き、第三者に提供することはありません。</t>
    <rPh sb="12" eb="13">
      <t>アラカジ</t>
    </rPh>
    <rPh sb="15" eb="17">
      <t>ホンニン</t>
    </rPh>
    <phoneticPr fontId="4"/>
  </si>
  <si>
    <t>①法令に基づく場合</t>
    <phoneticPr fontId="4"/>
  </si>
  <si>
    <t>②人の生命、身体または財産の保護のために必要がある場合であって、本人の同意を得ることが困難であるとき</t>
    <phoneticPr fontId="4"/>
  </si>
  <si>
    <t>③公衆衛生の向上または児童の健全な育成の促進のために特に必要がある場合であって、本人の同意を得ることが困難であるとき</t>
    <phoneticPr fontId="4"/>
  </si>
  <si>
    <t>④国の機関若しくは地方公共団体又はその委託を受けたものが法令の定める事務を遂行することに対して協力する必要がある場合であって、本人の同意を得ることにより当該事務の遂行に支障を来たすおそれがあるとき</t>
    <phoneticPr fontId="4"/>
  </si>
  <si>
    <t>4.個人情報の委託について</t>
    <phoneticPr fontId="4"/>
  </si>
  <si>
    <t>当協会は、ご提供いただいた個人情報を取り扱う業務の全部又は一部を、第三者に外部委託することがございます。委託業者は一定の基準により選定し、秘密保持等の個人情報保護に関する契約を締結した上で、定期的にお客様の個人情報が安全に管理されているかの確認を行う等、委託業者に対する必要かつ適切な監督を行います。</t>
    <phoneticPr fontId="4"/>
  </si>
  <si>
    <t>【想定される委託先】
　　・審査委員：申請された案件を審査するために外部有識者で構成された委員会の委員</t>
    <phoneticPr fontId="4"/>
  </si>
  <si>
    <t>5.記入項目について</t>
    <phoneticPr fontId="4"/>
  </si>
  <si>
    <t>個人情報を提供されることは任意ですが、ご同意頂けない場合は、本制度のご利用ができなくなる場合がございます。</t>
    <rPh sb="22" eb="23">
      <t>イタダ</t>
    </rPh>
    <rPh sb="30" eb="31">
      <t>ホン</t>
    </rPh>
    <rPh sb="31" eb="33">
      <t>セイド</t>
    </rPh>
    <phoneticPr fontId="4"/>
  </si>
  <si>
    <t>6.個人情報の開示･訂正･利用停止･消去等</t>
    <phoneticPr fontId="4"/>
  </si>
  <si>
    <t>ご提供いただいた個人情報について、ご本人には開示・訂正・削除・利用停止を請求する権利がございます。ご本人確認の上で対応させていただきますが、代理人による申請も可能です。詳細は、以下「個人情報相談窓口」へご連絡ください。</t>
    <phoneticPr fontId="4"/>
  </si>
  <si>
    <t>＜個人情報相談受付窓口＞</t>
    <phoneticPr fontId="4"/>
  </si>
  <si>
    <t>　　個人情報保護管理者　総務・人事グループ長</t>
    <rPh sb="12" eb="14">
      <t>ソウム</t>
    </rPh>
    <rPh sb="15" eb="17">
      <t>ジンジ</t>
    </rPh>
    <rPh sb="21" eb="22">
      <t>チョウ</t>
    </rPh>
    <phoneticPr fontId="4"/>
  </si>
  <si>
    <t>　　　TEL:03-3888-8211　　E-Mail：kojinjoho-cj@aots.jp</t>
    <phoneticPr fontId="4"/>
  </si>
  <si>
    <t>上記「個人情報の取り扱いについて」に同意いただけますか？</t>
  </si>
  <si>
    <t>下記に〇を選択と自著をお願い致します。</t>
    <rPh sb="5" eb="7">
      <t>センタク</t>
    </rPh>
    <rPh sb="8" eb="10">
      <t>ジチョ</t>
    </rPh>
    <phoneticPr fontId="4"/>
  </si>
  <si>
    <t>同意する</t>
    <rPh sb="0" eb="2">
      <t>ドウイ</t>
    </rPh>
    <phoneticPr fontId="4"/>
  </si>
  <si>
    <t>　</t>
  </si>
  <si>
    <t>同意しない</t>
    <rPh sb="0" eb="2">
      <t>ドウイ</t>
    </rPh>
    <phoneticPr fontId="4"/>
  </si>
  <si>
    <t>日付：</t>
    <rPh sb="0" eb="2">
      <t>ヒヅケ</t>
    </rPh>
    <phoneticPr fontId="4"/>
  </si>
  <si>
    <t>会社名：</t>
    <rPh sb="0" eb="2">
      <t>カイシャ</t>
    </rPh>
    <rPh sb="2" eb="3">
      <t>メイ</t>
    </rPh>
    <phoneticPr fontId="4"/>
  </si>
  <si>
    <t>氏　名：</t>
    <rPh sb="0" eb="1">
      <t>シ</t>
    </rPh>
    <rPh sb="2" eb="3">
      <t>メイ</t>
    </rPh>
    <phoneticPr fontId="4"/>
  </si>
  <si>
    <t>なお当協会の個人情報の取扱については、https://www.aots.jp/privacy-policy/#Handling/をご覧ください。</t>
    <phoneticPr fontId="4"/>
  </si>
  <si>
    <t>（Annex 4）</t>
  </si>
  <si>
    <t>【Co-Creation Promotion Program with Emerging Countries through Technical and Human Resource Cooperation (Training / Expert Dispatch / Industry Academia Collaborative Program Establishment Project)】</t>
    <phoneticPr fontId="4"/>
  </si>
  <si>
    <t>Handling of Personal Information</t>
  </si>
  <si>
    <t>April, 2025</t>
    <phoneticPr fontId="4"/>
  </si>
  <si>
    <t>Personal information obtained when an application is made for an AOTS Industry-Academia Collaborative programs will be handled as follows.</t>
  </si>
  <si>
    <t>1. Personal information administrator and contact information</t>
  </si>
  <si>
    <t xml:space="preserve">General Manager, General Affairs &amp; Planning Department, General Affairs Group   </t>
  </si>
  <si>
    <t>TEL: +81-3-3888-8211  E-mail:</t>
  </si>
  <si>
    <t>2.Purpose of Use</t>
  </si>
  <si>
    <t>Provided personal information will be used for implementation and management of Industry-Acadmia Collaborative Program, sending information about AOTS business, sending publications such as official AOTS publications, survey requests, user company management, sales activities, etc. It will not be used for other purposes or used in a manner exceeding the scope required by laws, regulations, etc.</t>
    <phoneticPr fontId="4"/>
  </si>
  <si>
    <t xml:space="preserve">    (1) For reception of applications, screening, and operations and program management in Industry-Acadmia Collaborative Program
         related business and so on</t>
    <phoneticPr fontId="4"/>
  </si>
  <si>
    <t>　　(2) To send information about AOTS business, materials, and applications forms</t>
  </si>
  <si>
    <t>　　(3) To respond to consultations and inquiries about use of the program and related communications</t>
    <phoneticPr fontId="4"/>
  </si>
  <si>
    <t>　　(4) To send information and questionnaires about training courses and events</t>
    <phoneticPr fontId="4"/>
  </si>
  <si>
    <t>　　(5) To create statistics</t>
  </si>
  <si>
    <t>3.Provision to a third parties</t>
  </si>
  <si>
    <t>The personal information provided to AOTS will not be provided to any third parties without your consent in advance, except in the following cases.</t>
    <phoneticPr fontId="4"/>
  </si>
  <si>
    <t>(1) Provision is required by laws or regulations.</t>
    <phoneticPr fontId="4"/>
  </si>
  <si>
    <t>(2) It is necessary to protect life, safety, or property and obtaining consent from information provider him/herself is not feasible.</t>
    <phoneticPr fontId="4"/>
  </si>
  <si>
    <t>(3) There is a special need in order to improve public health or promote healthy child development, and obtaining consent from information provider him/herself is not feasible.</t>
    <phoneticPr fontId="4"/>
  </si>
  <si>
    <t>(4) There is a need to cooperate with a national government organization, local government, or person or entity entrusted thereby with performing the functions prescribed by laws and regulations, and obtaining the consent of information provider him/herself is likely to interfere with the performance of those functions.</t>
    <phoneticPr fontId="4"/>
  </si>
  <si>
    <t>4. Outsourcing</t>
  </si>
  <si>
    <t>AOTS outsources part or all of operations involving the handling of personal information that we receive to third parties. Contractors are selected according to certain standards, and, after signing a contract concerning protection of personal information including confidentiality, we exercise the necessary and appropriate supervision of the contractor, for example by regularly checking that your personal information is being managed securely and so on.</t>
    <phoneticPr fontId="4"/>
  </si>
  <si>
    <t>Anticipated contractors:
-Screening Committee members: Members of a committee of external experts to screening applications</t>
    <phoneticPr fontId="4"/>
  </si>
  <si>
    <t>5.Entered items</t>
  </si>
  <si>
    <t>The provision of personal information is at your discretion. However, if you do not consent to it, there may be cases where it will not be possible to use the program.</t>
  </si>
  <si>
    <t>6.Disclosure, Amendment, Cessation of Use and Deletion of Personal Information</t>
  </si>
  <si>
    <t>We will respond to requests for the disclosure, amendment, cessation of use and deletion of personal information provided to us. When doing this, please submit your request to the following office.</t>
  </si>
  <si>
    <t>Consultation Office for Personal Information        TEL:03-3888-8211　E-Mail:kojinjoho-cj@aots.jp</t>
  </si>
  <si>
    <t xml:space="preserve">Do you consent to the above "Handling of Personal Information"? </t>
  </si>
  <si>
    <t>Please select "〇" the relevant box and fill in your name and company name.</t>
    <phoneticPr fontId="4"/>
  </si>
  <si>
    <t>I agree</t>
  </si>
  <si>
    <t>I do not agree</t>
    <phoneticPr fontId="4"/>
  </si>
  <si>
    <t>Company name:</t>
    <phoneticPr fontId="4"/>
  </si>
  <si>
    <t>Name:</t>
    <phoneticPr fontId="4"/>
  </si>
  <si>
    <t>For details of the Personal Information Protection Policy of AOTS, please visit our website at http://www.aots.jp/en/policy/privacy.html</t>
  </si>
  <si>
    <t>＊審査終了後、廃棄いただきますようお願いいたします＊</t>
    <phoneticPr fontId="4"/>
  </si>
  <si>
    <r>
      <t>【機２】
(資料</t>
    </r>
    <r>
      <rPr>
        <sz val="11"/>
        <color rgb="FFFF0000"/>
        <rFont val="ＭＳ Ｐ明朝"/>
        <family val="1"/>
        <charset val="128"/>
      </rPr>
      <t>X</t>
    </r>
    <r>
      <rPr>
        <sz val="11"/>
        <rFont val="ＭＳ Ｐ明朝"/>
        <family val="1"/>
        <charset val="128"/>
      </rPr>
      <t>)</t>
    </r>
    <rPh sb="1" eb="2">
      <t>キ</t>
    </rPh>
    <rPh sb="6" eb="8">
      <t>シリョウ</t>
    </rPh>
    <phoneticPr fontId="4"/>
  </si>
  <si>
    <t>第</t>
    <rPh sb="0" eb="1">
      <t>ダイ</t>
    </rPh>
    <phoneticPr fontId="4"/>
  </si>
  <si>
    <t>ｘｘ</t>
    <phoneticPr fontId="4"/>
  </si>
  <si>
    <t>回　審査委員会</t>
    <rPh sb="0" eb="1">
      <t>カイ</t>
    </rPh>
    <rPh sb="2" eb="4">
      <t>シンサ</t>
    </rPh>
    <rPh sb="4" eb="7">
      <t>イインカイ</t>
    </rPh>
    <rPh sb="6" eb="7">
      <t>カイ</t>
    </rPh>
    <phoneticPr fontId="4"/>
  </si>
  <si>
    <t>20XX年X月X日</t>
    <rPh sb="4" eb="5">
      <t>ネン</t>
    </rPh>
    <rPh sb="6" eb="7">
      <t>ガツ</t>
    </rPh>
    <rPh sb="8" eb="9">
      <t>ニチ</t>
    </rPh>
    <phoneticPr fontId="4"/>
  </si>
  <si>
    <t>案件番号</t>
    <rPh sb="0" eb="2">
      <t>アンケン</t>
    </rPh>
    <rPh sb="2" eb="4">
      <t>バンゴウ</t>
    </rPh>
    <phoneticPr fontId="4"/>
  </si>
  <si>
    <t>20XX-XX</t>
    <phoneticPr fontId="4"/>
  </si>
  <si>
    <t>１．寄附講座全体概要</t>
    <rPh sb="2" eb="4">
      <t>キフ</t>
    </rPh>
    <rPh sb="4" eb="6">
      <t>コウザ</t>
    </rPh>
    <rPh sb="6" eb="8">
      <t>ゼンタイ</t>
    </rPh>
    <rPh sb="8" eb="10">
      <t>ガイヨウ</t>
    </rPh>
    <phoneticPr fontId="4"/>
  </si>
  <si>
    <t>所在国/都市</t>
    <rPh sb="0" eb="2">
      <t>ショザイ</t>
    </rPh>
    <rPh sb="2" eb="3">
      <t>コク</t>
    </rPh>
    <rPh sb="4" eb="6">
      <t>トシ</t>
    </rPh>
    <phoneticPr fontId="4"/>
  </si>
  <si>
    <t>手入力</t>
    <rPh sb="0" eb="3">
      <t>テニュウリョク</t>
    </rPh>
    <phoneticPr fontId="4"/>
  </si>
  <si>
    <t>事業内容</t>
    <rPh sb="0" eb="2">
      <t>ジギョウ</t>
    </rPh>
    <rPh sb="2" eb="4">
      <t>ナイヨウ</t>
    </rPh>
    <phoneticPr fontId="4"/>
  </si>
  <si>
    <t>採用計画を
有する企業</t>
    <rPh sb="0" eb="2">
      <t>サイヨウ</t>
    </rPh>
    <rPh sb="2" eb="4">
      <t>ケイカク</t>
    </rPh>
    <rPh sb="6" eb="7">
      <t>ユウ</t>
    </rPh>
    <rPh sb="9" eb="11">
      <t>キギョウ</t>
    </rPh>
    <phoneticPr fontId="4"/>
  </si>
  <si>
    <t>法人名</t>
    <rPh sb="0" eb="2">
      <t>ホウジン</t>
    </rPh>
    <rPh sb="2" eb="3">
      <t>メイ</t>
    </rPh>
    <phoneticPr fontId="4"/>
  </si>
  <si>
    <t>所在国／都市</t>
    <rPh sb="0" eb="2">
      <t>ショザイ</t>
    </rPh>
    <rPh sb="2" eb="3">
      <t>コク</t>
    </rPh>
    <rPh sb="4" eb="6">
      <t>トシ</t>
    </rPh>
    <phoneticPr fontId="4"/>
  </si>
  <si>
    <t>申請法人との関係</t>
    <rPh sb="0" eb="2">
      <t>シンセイ</t>
    </rPh>
    <rPh sb="2" eb="4">
      <t>ホウジン</t>
    </rPh>
    <rPh sb="6" eb="8">
      <t>カンケイ</t>
    </rPh>
    <phoneticPr fontId="4"/>
  </si>
  <si>
    <t>講座名</t>
    <rPh sb="0" eb="2">
      <t>コウザ</t>
    </rPh>
    <rPh sb="2" eb="3">
      <t>メイ</t>
    </rPh>
    <phoneticPr fontId="4"/>
  </si>
  <si>
    <t>開催国</t>
    <rPh sb="0" eb="3">
      <t>カイサイコク</t>
    </rPh>
    <phoneticPr fontId="4"/>
  </si>
  <si>
    <t>都市</t>
    <rPh sb="0" eb="2">
      <t>トシ</t>
    </rPh>
    <phoneticPr fontId="4"/>
  </si>
  <si>
    <t>危険情報</t>
    <rPh sb="0" eb="2">
      <t>キケン</t>
    </rPh>
    <rPh sb="2" eb="4">
      <t>ジョウホウ</t>
    </rPh>
    <phoneticPr fontId="4"/>
  </si>
  <si>
    <t>プルダウン</t>
  </si>
  <si>
    <t>講座開設大学等</t>
    <rPh sb="0" eb="2">
      <t>コウザ</t>
    </rPh>
    <rPh sb="2" eb="4">
      <t>カイセツ</t>
    </rPh>
    <rPh sb="4" eb="6">
      <t>ダイガク</t>
    </rPh>
    <rPh sb="6" eb="7">
      <t>トウ</t>
    </rPh>
    <phoneticPr fontId="4"/>
  </si>
  <si>
    <t>学部・学科　</t>
    <rPh sb="0" eb="2">
      <t>ガクブ</t>
    </rPh>
    <rPh sb="3" eb="5">
      <t>ガッカ</t>
    </rPh>
    <phoneticPr fontId="4"/>
  </si>
  <si>
    <t>対象学年</t>
    <rPh sb="0" eb="2">
      <t>タイショウ</t>
    </rPh>
    <rPh sb="2" eb="4">
      <t>ガクネン</t>
    </rPh>
    <phoneticPr fontId="4"/>
  </si>
  <si>
    <t>寄附講座開設時期</t>
    <rPh sb="0" eb="2">
      <t>キフ</t>
    </rPh>
    <rPh sb="2" eb="4">
      <t>コウザ</t>
    </rPh>
    <rPh sb="4" eb="6">
      <t>カイセツ</t>
    </rPh>
    <rPh sb="6" eb="8">
      <t>ジキ</t>
    </rPh>
    <phoneticPr fontId="4"/>
  </si>
  <si>
    <t>全体計画</t>
    <rPh sb="0" eb="2">
      <t>ゼンタイ</t>
    </rPh>
    <rPh sb="2" eb="4">
      <t>ケイカク</t>
    </rPh>
    <phoneticPr fontId="4"/>
  </si>
  <si>
    <t>講座開設時期</t>
    <rPh sb="0" eb="2">
      <t>コウザ</t>
    </rPh>
    <rPh sb="2" eb="4">
      <t>カイセツ</t>
    </rPh>
    <rPh sb="4" eb="6">
      <t>ジキ</t>
    </rPh>
    <phoneticPr fontId="4"/>
  </si>
  <si>
    <t>インターンシップ実施時期</t>
    <rPh sb="8" eb="10">
      <t>ジッシ</t>
    </rPh>
    <rPh sb="10" eb="12">
      <t>ジキ</t>
    </rPh>
    <phoneticPr fontId="4"/>
  </si>
  <si>
    <t>（１）</t>
    <phoneticPr fontId="4"/>
  </si>
  <si>
    <t>（２）</t>
    <phoneticPr fontId="4"/>
  </si>
  <si>
    <t>（３）</t>
    <phoneticPr fontId="4"/>
  </si>
  <si>
    <t>（４）</t>
    <phoneticPr fontId="4"/>
  </si>
  <si>
    <t>実施せず</t>
    <phoneticPr fontId="4"/>
  </si>
  <si>
    <t>インターンシップ実施時期（１）の入力がなければ自動的に「実施せず」に〇を設定</t>
    <rPh sb="8" eb="10">
      <t>ジッシ</t>
    </rPh>
    <rPh sb="10" eb="12">
      <t>ジキ</t>
    </rPh>
    <rPh sb="16" eb="18">
      <t>ニュウリョク</t>
    </rPh>
    <rPh sb="23" eb="26">
      <t>ジドウテキ</t>
    </rPh>
    <rPh sb="28" eb="30">
      <t>ジッシ</t>
    </rPh>
    <rPh sb="36" eb="38">
      <t>セッテイ</t>
    </rPh>
    <phoneticPr fontId="4"/>
  </si>
  <si>
    <t>申請年度補助対象開設期間</t>
    <rPh sb="0" eb="2">
      <t>シンセイ</t>
    </rPh>
    <rPh sb="2" eb="3">
      <t>ネン</t>
    </rPh>
    <rPh sb="3" eb="4">
      <t>ド</t>
    </rPh>
    <rPh sb="4" eb="6">
      <t>ホジョ</t>
    </rPh>
    <rPh sb="6" eb="8">
      <t>タイショウ</t>
    </rPh>
    <rPh sb="8" eb="10">
      <t>カイセツ</t>
    </rPh>
    <rPh sb="10" eb="12">
      <t>キカン</t>
    </rPh>
    <phoneticPr fontId="4"/>
  </si>
  <si>
    <t>２．本寄附講座開設の背景・目的</t>
    <rPh sb="2" eb="3">
      <t>ホン</t>
    </rPh>
    <rPh sb="3" eb="5">
      <t>キフ</t>
    </rPh>
    <rPh sb="5" eb="7">
      <t>コウザ</t>
    </rPh>
    <rPh sb="7" eb="9">
      <t>カイセツ</t>
    </rPh>
    <rPh sb="10" eb="12">
      <t>ハイケイ</t>
    </rPh>
    <rPh sb="13" eb="15">
      <t>モクテキ</t>
    </rPh>
    <phoneticPr fontId="4"/>
  </si>
  <si>
    <t>背景/実施の必要性</t>
    <rPh sb="0" eb="2">
      <t>ハイケイ</t>
    </rPh>
    <rPh sb="3" eb="5">
      <t>ジッシ</t>
    </rPh>
    <rPh sb="6" eb="9">
      <t>ヒツヨウセイ</t>
    </rPh>
    <phoneticPr fontId="4"/>
  </si>
  <si>
    <t>目的・目標（採用計画含む）</t>
    <rPh sb="0" eb="2">
      <t>モクテキ</t>
    </rPh>
    <rPh sb="3" eb="5">
      <t>モクヒョウ</t>
    </rPh>
    <rPh sb="6" eb="8">
      <t>サイヨウ</t>
    </rPh>
    <rPh sb="8" eb="10">
      <t>ケイカク</t>
    </rPh>
    <rPh sb="10" eb="11">
      <t>フク</t>
    </rPh>
    <phoneticPr fontId="4"/>
  </si>
  <si>
    <t>３．講座概要</t>
    <rPh sb="2" eb="4">
      <t>コウザ</t>
    </rPh>
    <rPh sb="4" eb="6">
      <t>ガイヨウ</t>
    </rPh>
    <phoneticPr fontId="4"/>
  </si>
  <si>
    <t>講座内容
※ 別添1）日程案　参照</t>
    <rPh sb="0" eb="2">
      <t>コウザ</t>
    </rPh>
    <rPh sb="2" eb="4">
      <t>ナイヨウ</t>
    </rPh>
    <rPh sb="7" eb="9">
      <t>ベッテン</t>
    </rPh>
    <rPh sb="11" eb="13">
      <t>ニッテイ</t>
    </rPh>
    <rPh sb="13" eb="14">
      <t>アン</t>
    </rPh>
    <rPh sb="15" eb="17">
      <t>サンショウ</t>
    </rPh>
    <phoneticPr fontId="4"/>
  </si>
  <si>
    <t>安全保障貿易管理
「役務取引許可」
該非判定</t>
  </si>
  <si>
    <t>許可取得済み</t>
    <rPh sb="0" eb="2">
      <t>キョカ</t>
    </rPh>
    <rPh sb="2" eb="4">
      <t>シュトク</t>
    </rPh>
    <rPh sb="4" eb="5">
      <t>ズ</t>
    </rPh>
    <phoneticPr fontId="4"/>
  </si>
  <si>
    <t>許可取得予定（　月　　日）</t>
    <rPh sb="0" eb="2">
      <t>キョカ</t>
    </rPh>
    <rPh sb="2" eb="4">
      <t>シュトク</t>
    </rPh>
    <rPh sb="4" eb="6">
      <t>ヨテイ</t>
    </rPh>
    <rPh sb="8" eb="9">
      <t>ガツ</t>
    </rPh>
    <rPh sb="11" eb="12">
      <t>ニチ</t>
    </rPh>
    <phoneticPr fontId="4"/>
  </si>
  <si>
    <t>実施時期（予定）</t>
    <rPh sb="0" eb="2">
      <t>ジッシ</t>
    </rPh>
    <rPh sb="2" eb="4">
      <t>ジキ</t>
    </rPh>
    <rPh sb="5" eb="7">
      <t>ヨテイ</t>
    </rPh>
    <phoneticPr fontId="4"/>
  </si>
  <si>
    <t>講座受講生数</t>
    <rPh sb="0" eb="2">
      <t>コウザ</t>
    </rPh>
    <rPh sb="2" eb="5">
      <t>ジュコウセイ</t>
    </rPh>
    <rPh sb="5" eb="6">
      <t>スウ</t>
    </rPh>
    <phoneticPr fontId="4"/>
  </si>
  <si>
    <t>講座実施場所</t>
    <rPh sb="0" eb="2">
      <t>コウザ</t>
    </rPh>
    <rPh sb="2" eb="4">
      <t>ジッシ</t>
    </rPh>
    <rPh sb="4" eb="6">
      <t>バショ</t>
    </rPh>
    <phoneticPr fontId="4"/>
  </si>
  <si>
    <t>講師</t>
    <rPh sb="0" eb="2">
      <t>コウシ</t>
    </rPh>
    <phoneticPr fontId="4"/>
  </si>
  <si>
    <t>所属</t>
    <rPh sb="0" eb="2">
      <t>ショゾク</t>
    </rPh>
    <phoneticPr fontId="4"/>
  </si>
  <si>
    <t>経験年数</t>
    <rPh sb="0" eb="2">
      <t>ケイケン</t>
    </rPh>
    <rPh sb="2" eb="4">
      <t>ネンスウ</t>
    </rPh>
    <phoneticPr fontId="4"/>
  </si>
  <si>
    <t>学習目標</t>
    <rPh sb="0" eb="2">
      <t>ガクシュウ</t>
    </rPh>
    <rPh sb="2" eb="4">
      <t>モクヒョウ</t>
    </rPh>
    <phoneticPr fontId="4"/>
  </si>
  <si>
    <t>資機材調達の有無</t>
    <rPh sb="0" eb="3">
      <t>シキザイ</t>
    </rPh>
    <rPh sb="3" eb="5">
      <t>チョウタツ</t>
    </rPh>
    <rPh sb="6" eb="8">
      <t>ウム</t>
    </rPh>
    <phoneticPr fontId="4"/>
  </si>
  <si>
    <t>４．インターンシップ概要</t>
    <rPh sb="10" eb="12">
      <t>ガイヨウ</t>
    </rPh>
    <phoneticPr fontId="4"/>
  </si>
  <si>
    <t>インターンシップが無い場合は65行目まで非表示</t>
    <rPh sb="9" eb="10">
      <t>ナ</t>
    </rPh>
    <rPh sb="11" eb="13">
      <t>バアイ</t>
    </rPh>
    <rPh sb="16" eb="18">
      <t>ギョウメ</t>
    </rPh>
    <rPh sb="20" eb="23">
      <t>ヒヒョウジ</t>
    </rPh>
    <phoneticPr fontId="4"/>
  </si>
  <si>
    <t>インターンシップ内容
※ 別添1「日程表」参照</t>
    <rPh sb="8" eb="10">
      <t>ナイヨウ</t>
    </rPh>
    <rPh sb="19" eb="20">
      <t>ヒョウ</t>
    </rPh>
    <phoneticPr fontId="4"/>
  </si>
  <si>
    <t>安全保障貿易管理
「役務取引許可」
該非判定</t>
    <rPh sb="0" eb="2">
      <t>アンゼン</t>
    </rPh>
    <rPh sb="2" eb="4">
      <t>ホショウ</t>
    </rPh>
    <rPh sb="4" eb="6">
      <t>ボウエキ</t>
    </rPh>
    <rPh sb="6" eb="8">
      <t>カンリ</t>
    </rPh>
    <rPh sb="10" eb="12">
      <t>エキム</t>
    </rPh>
    <rPh sb="12" eb="14">
      <t>トリヒキ</t>
    </rPh>
    <rPh sb="14" eb="16">
      <t>キョカ</t>
    </rPh>
    <rPh sb="18" eb="20">
      <t>ガイヒ</t>
    </rPh>
    <rPh sb="20" eb="22">
      <t>ハンテイ</t>
    </rPh>
    <phoneticPr fontId="4"/>
  </si>
  <si>
    <t>実施時期</t>
    <rPh sb="0" eb="2">
      <t>ジッシ</t>
    </rPh>
    <rPh sb="2" eb="4">
      <t>ジキ</t>
    </rPh>
    <phoneticPr fontId="4"/>
  </si>
  <si>
    <t>参加学生数</t>
    <rPh sb="0" eb="2">
      <t>サンカ</t>
    </rPh>
    <rPh sb="2" eb="4">
      <t>ガクセイ</t>
    </rPh>
    <rPh sb="4" eb="5">
      <t>スウ</t>
    </rPh>
    <phoneticPr fontId="4"/>
  </si>
  <si>
    <t>)</t>
    <phoneticPr fontId="4"/>
  </si>
  <si>
    <t>インターンシップ実施場所</t>
    <rPh sb="8" eb="10">
      <t>ジッシ</t>
    </rPh>
    <rPh sb="10" eb="12">
      <t>バショ</t>
    </rPh>
    <phoneticPr fontId="4"/>
  </si>
  <si>
    <t>インターンシップが無い場合は「4.予算概算」、ある場合は「5.予算概算」に自動で反映される</t>
    <rPh sb="9" eb="10">
      <t>ナ</t>
    </rPh>
    <rPh sb="11" eb="13">
      <t>バアイ</t>
    </rPh>
    <rPh sb="25" eb="27">
      <t>バアイ</t>
    </rPh>
    <rPh sb="37" eb="39">
      <t>ジドウ</t>
    </rPh>
    <rPh sb="40" eb="42">
      <t>ハンエイ</t>
    </rPh>
    <phoneticPr fontId="4"/>
  </si>
  <si>
    <t>全体計画合計</t>
    <rPh sb="0" eb="2">
      <t>ゼンタイ</t>
    </rPh>
    <rPh sb="2" eb="4">
      <t>ケイカク</t>
    </rPh>
    <rPh sb="4" eb="6">
      <t>ゴウケイ</t>
    </rPh>
    <phoneticPr fontId="4"/>
  </si>
  <si>
    <t>うち　資機材費</t>
    <rPh sb="3" eb="6">
      <t>シキザイ</t>
    </rPh>
    <rPh sb="6" eb="7">
      <t>ヒ</t>
    </rPh>
    <phoneticPr fontId="4"/>
  </si>
  <si>
    <t>申請年度補助対象</t>
    <rPh sb="0" eb="2">
      <t>シンセイ</t>
    </rPh>
    <rPh sb="2" eb="3">
      <t>ネン</t>
    </rPh>
    <rPh sb="3" eb="4">
      <t>ド</t>
    </rPh>
    <rPh sb="4" eb="6">
      <t>ホジョ</t>
    </rPh>
    <rPh sb="6" eb="8">
      <t>タイショウ</t>
    </rPh>
    <phoneticPr fontId="4"/>
  </si>
  <si>
    <t>全体金額内訳</t>
    <rPh sb="0" eb="2">
      <t>ゼンタイ</t>
    </rPh>
    <rPh sb="2" eb="4">
      <t>キンガク</t>
    </rPh>
    <rPh sb="4" eb="6">
      <t>ウチワケ</t>
    </rPh>
    <phoneticPr fontId="4"/>
  </si>
  <si>
    <t>主任講師謝金　万円、講師技術料　万円、教材費　万円、講師旅費　万円、施設借上費　万円、遠隔機材調達・環境等整備費　万円</t>
    <rPh sb="0" eb="6">
      <t>シュニンコウシシャキン</t>
    </rPh>
    <rPh sb="7" eb="9">
      <t>マンエン</t>
    </rPh>
    <rPh sb="10" eb="15">
      <t>コウシギジュツリョウ</t>
    </rPh>
    <rPh sb="16" eb="18">
      <t>マンエン</t>
    </rPh>
    <rPh sb="19" eb="22">
      <t>キョウザイヒ</t>
    </rPh>
    <rPh sb="23" eb="25">
      <t>マンエン</t>
    </rPh>
    <rPh sb="26" eb="30">
      <t>コウシリョヒ</t>
    </rPh>
    <rPh sb="31" eb="33">
      <t>マンエン</t>
    </rPh>
    <rPh sb="34" eb="36">
      <t>シセツ</t>
    </rPh>
    <rPh sb="36" eb="38">
      <t>カリア</t>
    </rPh>
    <rPh sb="38" eb="39">
      <t>ヒ</t>
    </rPh>
    <rPh sb="40" eb="42">
      <t>マンエン</t>
    </rPh>
    <rPh sb="43" eb="47">
      <t>エンカクキザイ</t>
    </rPh>
    <rPh sb="47" eb="49">
      <t>チョウタツ</t>
    </rPh>
    <rPh sb="50" eb="53">
      <t>カンキョウトウ</t>
    </rPh>
    <rPh sb="53" eb="56">
      <t>セイビヒ</t>
    </rPh>
    <rPh sb="57" eb="59">
      <t>マンエン</t>
    </rPh>
    <phoneticPr fontId="4"/>
  </si>
  <si>
    <t>申請書を参照し手入力で記入</t>
    <rPh sb="0" eb="2">
      <t>シンセイ</t>
    </rPh>
    <rPh sb="2" eb="3">
      <t>ショ</t>
    </rPh>
    <rPh sb="4" eb="6">
      <t>サンショウ</t>
    </rPh>
    <rPh sb="7" eb="10">
      <t>テニュウリョク</t>
    </rPh>
    <rPh sb="11" eb="13">
      <t>キニュウ</t>
    </rPh>
    <phoneticPr fontId="4"/>
  </si>
  <si>
    <t>インターンシップが無い場合は「5.別添資料」、ある場合は「6.別添資料」に自動で反映される</t>
    <phoneticPr fontId="4"/>
  </si>
  <si>
    <t>１）</t>
    <phoneticPr fontId="4"/>
  </si>
  <si>
    <t>日程案</t>
    <rPh sb="0" eb="2">
      <t>ニッテイ</t>
    </rPh>
    <rPh sb="2" eb="3">
      <t>アン</t>
    </rPh>
    <phoneticPr fontId="4"/>
  </si>
  <si>
    <t>２）</t>
    <phoneticPr fontId="4"/>
  </si>
  <si>
    <t>資機材概要</t>
    <rPh sb="0" eb="3">
      <t>シキザイ</t>
    </rPh>
    <rPh sb="3" eb="5">
      <t>ガイヨウ</t>
    </rPh>
    <phoneticPr fontId="4"/>
  </si>
  <si>
    <t>資機材が無い場合、この行は非表示</t>
    <rPh sb="0" eb="3">
      <t>シキザイ</t>
    </rPh>
    <rPh sb="4" eb="5">
      <t>ナ</t>
    </rPh>
    <rPh sb="6" eb="8">
      <t>バアイ</t>
    </rPh>
    <rPh sb="11" eb="12">
      <t>ギョウ</t>
    </rPh>
    <rPh sb="13" eb="16">
      <t>ヒヒョウジ</t>
    </rPh>
    <phoneticPr fontId="4"/>
  </si>
  <si>
    <t>別添１）</t>
    <phoneticPr fontId="4"/>
  </si>
  <si>
    <t>講義区分は、以下の分類となります。3および4に分類される合計時間が全体の半分以下である必要があります。
1.技術等
2.経営等
3.日本企業文化及び自社紹介等
4.日本語</t>
    <phoneticPr fontId="9"/>
  </si>
  <si>
    <t>別添２）</t>
    <phoneticPr fontId="4"/>
  </si>
  <si>
    <t>　畳</t>
    <rPh sb="1" eb="2">
      <t>タタ</t>
    </rPh>
    <phoneticPr fontId="4"/>
  </si>
  <si>
    <t>資機材名</t>
    <phoneticPr fontId="4"/>
  </si>
  <si>
    <t>1)</t>
    <phoneticPr fontId="4"/>
  </si>
  <si>
    <t>2)</t>
  </si>
  <si>
    <t>3)</t>
  </si>
  <si>
    <t>4)</t>
  </si>
  <si>
    <t>5)</t>
  </si>
  <si>
    <t>6)</t>
  </si>
  <si>
    <t>7)</t>
  </si>
  <si>
    <t>8)</t>
  </si>
  <si>
    <t>9)</t>
  </si>
  <si>
    <t>10)</t>
  </si>
  <si>
    <t>連絡先住所
(本社と異なる場合)</t>
    <rPh sb="3" eb="5">
      <t>ジュウショ</t>
    </rPh>
    <phoneticPr fontId="4"/>
  </si>
  <si>
    <t>講座名(英語)：</t>
    <phoneticPr fontId="4"/>
  </si>
  <si>
    <t>大学名①（日本語）</t>
    <rPh sb="0" eb="3">
      <t>ダイガクメイ</t>
    </rPh>
    <phoneticPr fontId="4"/>
  </si>
  <si>
    <t>大学名（英語）</t>
    <rPh sb="0" eb="3">
      <t>ダイガクメイ</t>
    </rPh>
    <phoneticPr fontId="4"/>
  </si>
  <si>
    <t>学部</t>
    <rPh sb="0" eb="2">
      <t>ガクブ</t>
    </rPh>
    <phoneticPr fontId="4"/>
  </si>
  <si>
    <t>所在地</t>
  </si>
  <si>
    <t>設立年</t>
  </si>
  <si>
    <t>在学生数</t>
  </si>
  <si>
    <t>教育課程</t>
  </si>
  <si>
    <t>構成学部</t>
  </si>
  <si>
    <t>第1期授業</t>
    <rPh sb="0" eb="1">
      <t>ダイ</t>
    </rPh>
    <rPh sb="2" eb="3">
      <t>キ</t>
    </rPh>
    <phoneticPr fontId="4"/>
  </si>
  <si>
    <t>第1期試験</t>
    <phoneticPr fontId="4"/>
  </si>
  <si>
    <t>第1期休業</t>
    <phoneticPr fontId="4"/>
  </si>
  <si>
    <t>第2期授業</t>
    <phoneticPr fontId="4"/>
  </si>
  <si>
    <t>第2期試験</t>
    <phoneticPr fontId="4"/>
  </si>
  <si>
    <t>第2期休業</t>
    <phoneticPr fontId="4"/>
  </si>
  <si>
    <t>第3期授業</t>
    <rPh sb="0" eb="1">
      <t>ダイ</t>
    </rPh>
    <rPh sb="2" eb="3">
      <t>キ</t>
    </rPh>
    <phoneticPr fontId="4"/>
  </si>
  <si>
    <t>第3期試験</t>
    <phoneticPr fontId="4"/>
  </si>
  <si>
    <t>第3期休業</t>
    <phoneticPr fontId="4"/>
  </si>
  <si>
    <t>第4期授業</t>
    <rPh sb="0" eb="1">
      <t>ダイ</t>
    </rPh>
    <rPh sb="2" eb="3">
      <t>キ</t>
    </rPh>
    <phoneticPr fontId="4"/>
  </si>
  <si>
    <t>第4期試験</t>
    <phoneticPr fontId="4"/>
  </si>
  <si>
    <t>第4期休業</t>
    <phoneticPr fontId="4"/>
  </si>
  <si>
    <t>大学名②（日本語）</t>
    <rPh sb="0" eb="3">
      <t>ダイガクメイ</t>
    </rPh>
    <phoneticPr fontId="4"/>
  </si>
  <si>
    <t>資機材有無(遠隔機材含む)</t>
  </si>
  <si>
    <t>資機材概要</t>
  </si>
  <si>
    <t>講座開始</t>
  </si>
  <si>
    <t>講座終了</t>
  </si>
  <si>
    <t>講座内容</t>
    <rPh sb="0" eb="4">
      <t>コウザナイヨウ</t>
    </rPh>
    <phoneticPr fontId="4"/>
  </si>
  <si>
    <t>講座人数</t>
  </si>
  <si>
    <t>インターン先 法人数</t>
  </si>
  <si>
    <t>インターン開始</t>
  </si>
  <si>
    <t>インターン終了</t>
  </si>
  <si>
    <t>インターン人数</t>
  </si>
  <si>
    <t>年度内終了月</t>
  </si>
  <si>
    <t>採用計画数</t>
  </si>
  <si>
    <t>採用予定職種</t>
  </si>
  <si>
    <t>開始年月</t>
    <rPh sb="0" eb="2">
      <t>カイシ</t>
    </rPh>
    <rPh sb="2" eb="4">
      <t>ネンゲツ</t>
    </rPh>
    <phoneticPr fontId="4"/>
  </si>
  <si>
    <t>終了年月</t>
    <rPh sb="0" eb="2">
      <t>シュウリョウ</t>
    </rPh>
    <rPh sb="2" eb="4">
      <t>ネンゲツ</t>
    </rPh>
    <phoneticPr fontId="4"/>
  </si>
  <si>
    <t>概算費用</t>
  </si>
  <si>
    <t>大学名③（日本語）</t>
    <rPh sb="0" eb="3">
      <t>ダイガクメイ</t>
    </rPh>
    <phoneticPr fontId="4"/>
  </si>
  <si>
    <t>大学名④（日本語）</t>
    <rPh sb="0" eb="3">
      <t>ダイガクメイ</t>
    </rPh>
    <phoneticPr fontId="4"/>
  </si>
  <si>
    <t>大学名⑤（日本語）</t>
    <rPh sb="0" eb="3">
      <t>ダイガクメイ</t>
    </rPh>
    <phoneticPr fontId="4"/>
  </si>
  <si>
    <t>大学名⑥（日本語）</t>
    <rPh sb="0" eb="3">
      <t>ダイガクメイ</t>
    </rPh>
    <phoneticPr fontId="4"/>
  </si>
  <si>
    <t>大学名⑦（日本語）</t>
    <rPh sb="0" eb="3">
      <t>ダイガクメイ</t>
    </rPh>
    <phoneticPr fontId="4"/>
  </si>
  <si>
    <t>大学名⑧（日本語）</t>
    <rPh sb="0" eb="3">
      <t>ダイガクメイ</t>
    </rPh>
    <phoneticPr fontId="4"/>
  </si>
  <si>
    <t>Q1一番最初にAOTSを知ったきっかけを○で選択してください。複数回答可</t>
    <phoneticPr fontId="4"/>
  </si>
  <si>
    <t>過去に利用したことがある</t>
  </si>
  <si>
    <t>AOTSホームページ</t>
  </si>
  <si>
    <t>国内他企業からの紹介</t>
  </si>
  <si>
    <t>海外企業からの紹介</t>
  </si>
  <si>
    <t>AOTS国内事業説明会</t>
  </si>
  <si>
    <t>関係団体等からの紹介  団体名</t>
  </si>
  <si>
    <t>団体名</t>
    <rPh sb="0" eb="2">
      <t>ダンタイ</t>
    </rPh>
    <rPh sb="2" eb="3">
      <t>メイ</t>
    </rPh>
    <phoneticPr fontId="4"/>
  </si>
  <si>
    <t>その他</t>
  </si>
  <si>
    <t>Q2本制度をご利用いただく理由についてお答えください。</t>
    <phoneticPr fontId="4"/>
  </si>
  <si>
    <t>補助金を活用できるため</t>
  </si>
  <si>
    <t>日本に招へいしてのインターンシップができるため</t>
  </si>
  <si>
    <t>講座計画立案から実施においてAOTSのサポートを受けられるため</t>
  </si>
  <si>
    <t>日本政府の公的事業として実施することで、開設校の理解・協力を得られやすいため</t>
  </si>
  <si>
    <t>現地大学とのネットワークを強化できるため</t>
  </si>
  <si>
    <t>その他記入</t>
    <rPh sb="2" eb="3">
      <t>タ</t>
    </rPh>
    <rPh sb="3" eb="5">
      <t>キニュウ</t>
    </rPh>
    <phoneticPr fontId="4"/>
  </si>
  <si>
    <t>Q3本制度を利用しない（できない）場合、どのような代替措置・手段を取られますか。</t>
    <phoneticPr fontId="4"/>
  </si>
  <si>
    <t>自社独自で寄附講座・インターンシップを実施する</t>
    <phoneticPr fontId="4"/>
  </si>
  <si>
    <t>本制度を利用する場合と同じ計画で実施する</t>
    <phoneticPr fontId="4"/>
  </si>
  <si>
    <t>計画を変更して実施する</t>
    <phoneticPr fontId="4"/>
  </si>
  <si>
    <t>寄附講座のみ実施する（インターンシップは実施しない）</t>
    <phoneticPr fontId="4"/>
  </si>
  <si>
    <t>インターンシップのみ実施する（寄附講座は実施しない）</t>
    <phoneticPr fontId="4"/>
  </si>
  <si>
    <t>期間・日数を短縮する</t>
    <phoneticPr fontId="4"/>
  </si>
  <si>
    <t>Q4本制度を利用しない（できない）ことで想定される影響はどの程度でしょうか。
（今回の寄附講座により達成したい目標を100とした場合、Q3の代替措置・手段でどの程度のレベルまで達成可能と考えられるか）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</si>
</sst>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1" formatCode="_ * #,##0_ ;_ * \-#,##0_ ;_ * &quot;-&quot;_ ;_ @_ "/>
    <numFmt numFmtId="176" formatCode="yyyy&quot;年&quot;m&quot;月&quot;;@"/>
    <numFmt numFmtId="177" formatCode="General&quot; 名&quot;"/>
    <numFmt numFmtId="178" formatCode="yyyy&quot;年&quot;m&quot;月&quot;d&quot;日&quot;;@"/>
    <numFmt numFmtId="179" formatCode="#&quot;年&quot;"/>
    <numFmt numFmtId="180" formatCode="[&lt;=999]000;[&lt;=9999]000\-00;000\-0000"/>
    <numFmt numFmtId="181" formatCode="#,##0_);[Red]\(#,##0\)"/>
    <numFmt numFmtId="182" formatCode="0.0&quot; hrs&quot;"/>
    <numFmt numFmtId="183" formatCode="mmm\-yyyy"/>
    <numFmt numFmtId="184" formatCode="[$-409]d\-mmm\-yy;@"/>
    <numFmt numFmtId="185" formatCode="0_ "/>
    <numFmt numFmtId="186" formatCode="0_);[Red]\(0\)"/>
    <numFmt numFmtId="187" formatCode="####&quot;コマ&quot;"/>
    <numFmt numFmtId="188" formatCode="#,###&quot;人&quot;"/>
    <numFmt numFmtId="189" formatCode="0.0_);[Red]\(0.0\)"/>
    <numFmt numFmtId="190" formatCode="#,###&quot;枚&quot;"/>
    <numFmt numFmtId="191" formatCode="#,###&quot;日&quot;"/>
    <numFmt numFmtId="192" formatCode="#,###&quot;泊&quot;"/>
    <numFmt numFmtId="193" formatCode="#,##0&quot;万&quot;"/>
    <numFmt numFmtId="194" formatCode="####&quot; 年&quot;"/>
    <numFmt numFmtId="195" formatCode="#&quot;名&quot;"/>
    <numFmt numFmtId="196" formatCode="###&quot;年&quot;"/>
    <numFmt numFmtId="197" formatCode="@&quot;年&quot;"/>
    <numFmt numFmtId="198" formatCode="[$-F800]dddd\,\ mmmm\ dd\,\ yyyy"/>
    <numFmt numFmtId="199" formatCode="yyyymmdd"/>
    <numFmt numFmtId="200" formatCode="&quot;約&quot;#,##0&quot;万円&quot;"/>
    <numFmt numFmtId="201" formatCode="[h]:mm"/>
    <numFmt numFmtId="202" formatCode="@&quot;名&quot;"/>
    <numFmt numFmtId="203" formatCode="m&quot;月&quot;d&quot;日&quot;\(aaa\)"/>
    <numFmt numFmtId="204" formatCode="m/d;@"/>
    <numFmt numFmtId="205" formatCode="#,###&quot;円/日&quot;"/>
    <numFmt numFmtId="206" formatCode="#,###&quot;円/泊&quot;"/>
  </numFmts>
  <fonts count="115">
    <font>
      <sz val="11"/>
      <color theme="1"/>
      <name val="ＭＳ Ｐゴシック"/>
      <family val="2"/>
      <charset val="128"/>
      <scheme val="minor"/>
    </font>
    <font>
      <sz val="11"/>
      <color theme="1"/>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6"/>
      <name val="ＭＳ Ｐゴシック"/>
      <family val="2"/>
      <charset val="128"/>
      <scheme val="minor"/>
    </font>
    <font>
      <b/>
      <sz val="16"/>
      <name val="ＭＳ Ｐ明朝"/>
      <family val="1"/>
      <charset val="128"/>
    </font>
    <font>
      <sz val="14"/>
      <color theme="1"/>
      <name val="ＭＳ Ｐ明朝"/>
      <family val="1"/>
      <charset val="128"/>
    </font>
    <font>
      <sz val="14"/>
      <name val="ＭＳ Ｐ明朝"/>
      <family val="1"/>
      <charset val="128"/>
    </font>
    <font>
      <sz val="18"/>
      <name val="ＭＳ Ｐ明朝"/>
      <family val="1"/>
      <charset val="128"/>
    </font>
    <font>
      <sz val="12"/>
      <name val="ＭＳ Ｐ明朝"/>
      <family val="1"/>
      <charset val="128"/>
    </font>
    <font>
      <b/>
      <sz val="18"/>
      <name val="ＭＳ Ｐ明朝"/>
      <family val="1"/>
      <charset val="128"/>
    </font>
    <font>
      <sz val="11"/>
      <name val="ＭＳ Ｐ明朝"/>
      <family val="1"/>
      <charset val="128"/>
    </font>
    <font>
      <sz val="10.5"/>
      <name val="ＭＳ Ｐ明朝"/>
      <family val="1"/>
      <charset val="128"/>
    </font>
    <font>
      <sz val="11"/>
      <name val="ＭＳ Ｐゴシック"/>
      <family val="2"/>
      <charset val="128"/>
      <scheme val="minor"/>
    </font>
    <font>
      <sz val="10"/>
      <name val="ＭＳ Ｐ明朝"/>
      <family val="1"/>
      <charset val="128"/>
    </font>
    <font>
      <sz val="11"/>
      <name val="ＭＳ 明朝"/>
      <family val="1"/>
      <charset val="128"/>
    </font>
    <font>
      <sz val="6"/>
      <name val="ＭＳ Ｐ明朝"/>
      <family val="1"/>
      <charset val="128"/>
    </font>
    <font>
      <sz val="10"/>
      <name val="ＭＳ 明朝"/>
      <family val="1"/>
      <charset val="128"/>
    </font>
    <font>
      <sz val="12"/>
      <name val="Osaka"/>
      <family val="3"/>
      <charset val="128"/>
    </font>
    <font>
      <sz val="11"/>
      <name val="ＭＳ Ｐゴシック"/>
      <family val="3"/>
      <charset val="128"/>
    </font>
    <font>
      <sz val="6"/>
      <name val="ＭＳ Ｐゴシック"/>
      <family val="3"/>
      <charset val="128"/>
    </font>
    <font>
      <sz val="12"/>
      <color indexed="8"/>
      <name val="ＭＳ Ｐ明朝"/>
      <family val="1"/>
      <charset val="128"/>
    </font>
    <font>
      <u/>
      <sz val="18"/>
      <name val="ＭＳ Ｐ明朝"/>
      <family val="1"/>
      <charset val="128"/>
    </font>
    <font>
      <sz val="11"/>
      <color rgb="FF000000"/>
      <name val="ＭＳ Ｐゴシック"/>
      <family val="3"/>
      <charset val="128"/>
      <scheme val="minor"/>
    </font>
    <font>
      <b/>
      <sz val="12"/>
      <name val="ＭＳ Ｐ明朝"/>
      <family val="1"/>
      <charset val="128"/>
    </font>
    <font>
      <b/>
      <sz val="10.5"/>
      <name val="ＭＳ Ｐ明朝"/>
      <family val="1"/>
      <charset val="128"/>
    </font>
    <font>
      <b/>
      <u/>
      <sz val="12"/>
      <name val="ＭＳ Ｐ明朝"/>
      <family val="1"/>
      <charset val="128"/>
    </font>
    <font>
      <b/>
      <u/>
      <sz val="10.5"/>
      <name val="ＭＳ Ｐ明朝"/>
      <family val="1"/>
      <charset val="128"/>
    </font>
    <font>
      <sz val="11"/>
      <color rgb="FFFF0000"/>
      <name val="ＭＳ Ｐ明朝"/>
      <family val="1"/>
      <charset val="128"/>
    </font>
    <font>
      <sz val="11"/>
      <color theme="1"/>
      <name val="ＭＳ Ｐ明朝"/>
      <family val="1"/>
      <charset val="128"/>
    </font>
    <font>
      <sz val="11"/>
      <name val="Times New Roman"/>
      <family val="1"/>
    </font>
    <font>
      <b/>
      <sz val="11"/>
      <name val="Times New Roman"/>
      <family val="1"/>
    </font>
    <font>
      <sz val="9"/>
      <color indexed="81"/>
      <name val="MS P ゴシック"/>
      <family val="3"/>
      <charset val="128"/>
    </font>
    <font>
      <b/>
      <sz val="11"/>
      <name val="ＭＳ Ｐ明朝"/>
      <family val="1"/>
      <charset val="128"/>
    </font>
    <font>
      <b/>
      <u/>
      <sz val="11"/>
      <name val="ＭＳ Ｐ明朝"/>
      <family val="1"/>
      <charset val="128"/>
    </font>
    <font>
      <sz val="11"/>
      <name val="ＭＳ Ｐゴシック"/>
      <family val="3"/>
      <charset val="128"/>
      <scheme val="minor"/>
    </font>
    <font>
      <sz val="9"/>
      <color theme="1"/>
      <name val="ＭＳ Ｐ明朝"/>
      <family val="1"/>
      <charset val="128"/>
    </font>
    <font>
      <sz val="10"/>
      <color theme="1"/>
      <name val="ＭＳ Ｐ明朝"/>
      <family val="1"/>
      <charset val="128"/>
    </font>
    <font>
      <sz val="9"/>
      <color rgb="FFFF0000"/>
      <name val="ＭＳ Ｐ明朝"/>
      <family val="1"/>
      <charset val="128"/>
    </font>
    <font>
      <sz val="11"/>
      <color rgb="FF0000FF"/>
      <name val="ＭＳ Ｐ明朝"/>
      <family val="1"/>
      <charset val="128"/>
    </font>
    <font>
      <b/>
      <sz val="9"/>
      <color indexed="81"/>
      <name val="MS P ゴシック"/>
      <family val="3"/>
      <charset val="128"/>
    </font>
    <font>
      <u/>
      <sz val="11"/>
      <color theme="10"/>
      <name val="ＭＳ Ｐゴシック"/>
      <family val="2"/>
      <charset val="128"/>
      <scheme val="minor"/>
    </font>
    <font>
      <sz val="11"/>
      <color theme="1"/>
      <name val="メイリオ"/>
      <family val="3"/>
      <charset val="128"/>
    </font>
    <font>
      <sz val="11"/>
      <color rgb="FFFF0000"/>
      <name val="メイリオ"/>
      <family val="3"/>
      <charset val="128"/>
    </font>
    <font>
      <sz val="11"/>
      <name val="メイリオ"/>
      <family val="3"/>
      <charset val="128"/>
    </font>
    <font>
      <sz val="10.5"/>
      <color theme="1"/>
      <name val="メイリオ"/>
      <family val="3"/>
      <charset val="128"/>
    </font>
    <font>
      <sz val="12"/>
      <name val="メイリオ"/>
      <family val="3"/>
      <charset val="128"/>
    </font>
    <font>
      <b/>
      <sz val="12"/>
      <name val="メイリオ"/>
      <family val="3"/>
      <charset val="128"/>
    </font>
    <font>
      <sz val="18"/>
      <name val="メイリオ"/>
      <family val="3"/>
      <charset val="128"/>
    </font>
    <font>
      <sz val="10"/>
      <name val="メイリオ"/>
      <family val="3"/>
      <charset val="128"/>
    </font>
    <font>
      <b/>
      <sz val="16"/>
      <name val="メイリオ"/>
      <family val="3"/>
      <charset val="128"/>
    </font>
    <font>
      <b/>
      <sz val="14"/>
      <color theme="1"/>
      <name val="BIZ UDP明朝 Medium"/>
      <family val="1"/>
      <charset val="128"/>
    </font>
    <font>
      <sz val="12"/>
      <color theme="1"/>
      <name val="BIZ UDP明朝 Medium"/>
      <family val="1"/>
      <charset val="128"/>
    </font>
    <font>
      <sz val="12"/>
      <name val="BIZ UDP明朝 Medium"/>
      <family val="1"/>
      <charset val="128"/>
    </font>
    <font>
      <b/>
      <sz val="12"/>
      <color theme="1"/>
      <name val="BIZ UDP明朝 Medium"/>
      <family val="1"/>
      <charset val="128"/>
    </font>
    <font>
      <b/>
      <sz val="12"/>
      <name val="BIZ UDP明朝 Medium"/>
      <family val="1"/>
      <charset val="128"/>
    </font>
    <font>
      <sz val="12"/>
      <color rgb="FFFF0000"/>
      <name val="BIZ UDP明朝 Medium"/>
      <family val="1"/>
      <charset val="128"/>
    </font>
    <font>
      <sz val="14"/>
      <name val="BIZ UDP明朝 Medium"/>
      <family val="1"/>
      <charset val="128"/>
    </font>
    <font>
      <sz val="12"/>
      <color rgb="FF0070C0"/>
      <name val="BIZ UDP明朝 Medium"/>
      <family val="1"/>
      <charset val="128"/>
    </font>
    <font>
      <sz val="11"/>
      <name val="BIZ UDP明朝 Medium"/>
      <family val="1"/>
      <charset val="128"/>
    </font>
    <font>
      <b/>
      <sz val="14"/>
      <name val="BIZ UDP明朝 Medium"/>
      <family val="1"/>
      <charset val="128"/>
    </font>
    <font>
      <sz val="14"/>
      <color rgb="FFFF0000"/>
      <name val="BIZ UDP明朝 Medium"/>
      <family val="1"/>
      <charset val="128"/>
    </font>
    <font>
      <sz val="10.5"/>
      <name val="BIZ UDP明朝 Medium"/>
      <family val="1"/>
      <charset val="128"/>
    </font>
    <font>
      <sz val="13"/>
      <name val="BIZ UDP明朝 Medium"/>
      <family val="1"/>
      <charset val="128"/>
    </font>
    <font>
      <sz val="10"/>
      <name val="BIZ UDP明朝 Medium"/>
      <family val="1"/>
      <charset val="128"/>
    </font>
    <font>
      <strike/>
      <sz val="14"/>
      <name val="BIZ UDP明朝 Medium"/>
      <family val="1"/>
      <charset val="128"/>
    </font>
    <font>
      <strike/>
      <sz val="12"/>
      <name val="BIZ UDP明朝 Medium"/>
      <family val="1"/>
      <charset val="128"/>
    </font>
    <font>
      <sz val="14"/>
      <name val="Segoe UI Symbol"/>
      <family val="2"/>
    </font>
    <font>
      <sz val="16"/>
      <name val="BIZ UDP明朝 Medium"/>
      <family val="1"/>
      <charset val="128"/>
    </font>
    <font>
      <sz val="13"/>
      <color rgb="FFFF0000"/>
      <name val="BIZ UDP明朝 Medium"/>
      <family val="1"/>
      <charset val="128"/>
    </font>
    <font>
      <sz val="14"/>
      <color theme="1"/>
      <name val="BIZ UDP明朝 Medium"/>
      <family val="1"/>
      <charset val="128"/>
    </font>
    <font>
      <b/>
      <sz val="16"/>
      <name val="BIZ UDP明朝 Medium"/>
      <family val="1"/>
      <charset val="128"/>
    </font>
    <font>
      <sz val="18"/>
      <color theme="1"/>
      <name val="BIZ UDP明朝 Medium"/>
      <family val="1"/>
      <charset val="128"/>
    </font>
    <font>
      <sz val="18"/>
      <name val="BIZ UDP明朝 Medium"/>
      <family val="1"/>
      <charset val="128"/>
    </font>
    <font>
      <sz val="11"/>
      <color theme="1"/>
      <name val="BIZ UDP明朝 Medium"/>
      <family val="1"/>
      <charset val="128"/>
    </font>
    <font>
      <u/>
      <sz val="14"/>
      <name val="BIZ UDP明朝 Medium"/>
      <family val="1"/>
      <charset val="128"/>
    </font>
    <font>
      <b/>
      <sz val="18"/>
      <name val="BIZ UDP明朝 Medium"/>
      <family val="1"/>
      <charset val="128"/>
    </font>
    <font>
      <sz val="10"/>
      <color rgb="FF0000FF"/>
      <name val="ＭＳ Ｐ明朝"/>
      <family val="1"/>
      <charset val="128"/>
    </font>
    <font>
      <b/>
      <u val="double"/>
      <sz val="18"/>
      <name val="BIZ UDP明朝 Medium"/>
      <family val="1"/>
      <charset val="128"/>
    </font>
    <font>
      <sz val="14"/>
      <color indexed="12"/>
      <name val="BIZ UDP明朝 Medium"/>
      <family val="1"/>
      <charset val="128"/>
    </font>
    <font>
      <sz val="16"/>
      <color indexed="12"/>
      <name val="BIZ UDP明朝 Medium"/>
      <family val="1"/>
      <charset val="128"/>
    </font>
    <font>
      <sz val="16"/>
      <color theme="1"/>
      <name val="BIZ UDP明朝 Medium"/>
      <family val="1"/>
      <charset val="128"/>
    </font>
    <font>
      <strike/>
      <sz val="14"/>
      <color rgb="FFFF0000"/>
      <name val="BIZ UDP明朝 Medium"/>
      <family val="1"/>
      <charset val="128"/>
    </font>
    <font>
      <sz val="9"/>
      <name val="BIZ UDP明朝 Medium"/>
      <family val="1"/>
      <charset val="128"/>
    </font>
    <font>
      <sz val="14"/>
      <color rgb="FF0000FF"/>
      <name val="BIZ UDP明朝 Medium"/>
      <family val="1"/>
      <charset val="128"/>
    </font>
    <font>
      <sz val="12"/>
      <color rgb="FF0000FF"/>
      <name val="BIZ UDP明朝 Medium"/>
      <family val="1"/>
      <charset val="128"/>
    </font>
    <font>
      <sz val="14"/>
      <name val="BIZ UDP明朝 Medium"/>
      <family val="2"/>
      <charset val="128"/>
    </font>
    <font>
      <u/>
      <sz val="14"/>
      <color theme="10"/>
      <name val="ＭＳ Ｐゴシック"/>
      <family val="2"/>
      <charset val="128"/>
      <scheme val="minor"/>
    </font>
    <font>
      <sz val="11"/>
      <color rgb="FFFF0000"/>
      <name val="ＭＳ Ｐゴシック"/>
      <family val="2"/>
      <charset val="128"/>
      <scheme val="minor"/>
    </font>
    <font>
      <sz val="11"/>
      <color rgb="FFFF0000"/>
      <name val="ＭＳ Ｐゴシック"/>
      <family val="3"/>
      <charset val="128"/>
      <scheme val="minor"/>
    </font>
    <font>
      <sz val="8"/>
      <color rgb="FF0000FF"/>
      <name val="ＭＳ Ｐ明朝"/>
      <family val="1"/>
      <charset val="128"/>
    </font>
    <font>
      <b/>
      <sz val="10"/>
      <color indexed="81"/>
      <name val="MS P ゴシック"/>
      <family val="3"/>
      <charset val="128"/>
    </font>
    <font>
      <sz val="11"/>
      <color indexed="81"/>
      <name val="MS P ゴシック"/>
      <family val="3"/>
      <charset val="128"/>
    </font>
    <font>
      <u/>
      <sz val="16"/>
      <color theme="10"/>
      <name val="BIZ UDP明朝 Medium"/>
      <family val="1"/>
      <charset val="128"/>
    </font>
    <font>
      <u/>
      <sz val="14"/>
      <color theme="10"/>
      <name val="BIZ UDP明朝 Medium"/>
      <family val="1"/>
      <charset val="128"/>
    </font>
    <font>
      <sz val="9"/>
      <color rgb="FFC00000"/>
      <name val="BIZ UDP明朝 Medium"/>
      <family val="1"/>
      <charset val="128"/>
    </font>
    <font>
      <b/>
      <sz val="11"/>
      <color theme="0"/>
      <name val="BIZ UDP明朝 Medium"/>
      <family val="1"/>
      <charset val="128"/>
    </font>
    <font>
      <sz val="11"/>
      <color rgb="FFFF0000"/>
      <name val="BIZ UDP明朝 Medium"/>
      <family val="1"/>
      <charset val="128"/>
    </font>
    <font>
      <b/>
      <sz val="11"/>
      <color theme="1"/>
      <name val="BIZ UDP明朝 Medium"/>
      <family val="1"/>
      <charset val="128"/>
    </font>
    <font>
      <sz val="9"/>
      <color theme="1"/>
      <name val="BIZ UDP明朝 Medium"/>
      <family val="1"/>
      <charset val="128"/>
    </font>
    <font>
      <sz val="10"/>
      <color theme="1"/>
      <name val="BIZ UDP明朝 Medium"/>
      <family val="1"/>
      <charset val="128"/>
    </font>
    <font>
      <sz val="8"/>
      <color theme="1"/>
      <name val="BIZ UDP明朝 Medium"/>
      <family val="1"/>
      <charset val="128"/>
    </font>
    <font>
      <sz val="10.5"/>
      <color theme="1"/>
      <name val="BIZ UDP明朝 Medium"/>
      <family val="1"/>
      <charset val="128"/>
    </font>
    <font>
      <sz val="14"/>
      <color indexed="12"/>
      <name val="ＭＳ Ｐゴシック"/>
      <family val="3"/>
      <charset val="128"/>
    </font>
    <font>
      <sz val="14"/>
      <color indexed="12"/>
      <name val="MS P ゴシック"/>
      <family val="3"/>
      <charset val="128"/>
    </font>
    <font>
      <b/>
      <sz val="16"/>
      <color indexed="81"/>
      <name val="MS P ゴシック"/>
      <family val="3"/>
      <charset val="128"/>
    </font>
    <font>
      <sz val="16"/>
      <color indexed="81"/>
      <name val="MS P ゴシック"/>
      <family val="3"/>
      <charset val="128"/>
    </font>
    <font>
      <sz val="14"/>
      <name val="ＭＳ Ｐゴシック"/>
      <family val="3"/>
      <charset val="128"/>
    </font>
    <font>
      <sz val="8"/>
      <name val="BIZ UDP明朝 Medium"/>
      <family val="1"/>
      <charset val="128"/>
    </font>
    <font>
      <sz val="9"/>
      <color rgb="FF0000FF"/>
      <name val="BIZ UDP明朝 Medium"/>
      <family val="1"/>
      <charset val="128"/>
    </font>
    <font>
      <sz val="11"/>
      <color rgb="FF0000FF"/>
      <name val="BIZ UDP明朝 Medium"/>
      <family val="1"/>
      <charset val="128"/>
    </font>
    <font>
      <sz val="12"/>
      <color rgb="FFFFFFCC"/>
      <name val="BIZ UDP明朝 Medium"/>
      <family val="1"/>
      <charset val="128"/>
    </font>
    <font>
      <b/>
      <sz val="20"/>
      <color theme="1"/>
      <name val="BIZ UDP明朝 Medium"/>
      <family val="1"/>
      <charset val="128"/>
    </font>
    <font>
      <sz val="12"/>
      <color indexed="81"/>
      <name val="MS P ゴシック"/>
      <family val="3"/>
      <charset val="128"/>
    </font>
    <font>
      <sz val="11"/>
      <color rgb="FF000000"/>
      <name val="游ゴシック"/>
      <family val="3"/>
      <charset val="128"/>
    </font>
  </fonts>
  <fills count="21">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CC"/>
        <bgColor indexed="64"/>
      </patternFill>
    </fill>
    <fill>
      <patternFill patternType="solid">
        <fgColor indexed="26"/>
        <bgColor indexed="64"/>
      </patternFill>
    </fill>
    <fill>
      <patternFill patternType="solid">
        <fgColor indexed="9"/>
        <bgColor indexed="64"/>
      </patternFill>
    </fill>
    <fill>
      <patternFill patternType="solid">
        <fgColor rgb="FFFFFFCC"/>
        <bgColor rgb="FF000000"/>
      </patternFill>
    </fill>
    <fill>
      <patternFill patternType="solid">
        <fgColor theme="8" tint="-0.249977111117893"/>
        <bgColor indexed="64"/>
      </patternFill>
    </fill>
    <fill>
      <patternFill patternType="solid">
        <fgColor rgb="FFCCEC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CCFFFF"/>
        <bgColor indexed="64"/>
      </patternFill>
    </fill>
    <fill>
      <patternFill patternType="solid">
        <fgColor indexed="43"/>
        <bgColor indexed="64"/>
      </patternFill>
    </fill>
    <fill>
      <patternFill patternType="solid">
        <fgColor rgb="FFFFFF00"/>
        <bgColor indexed="64"/>
      </patternFill>
    </fill>
  </fills>
  <borders count="189">
    <border>
      <left/>
      <right/>
      <top/>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tted">
        <color indexed="64"/>
      </bottom>
      <diagonal/>
    </border>
    <border>
      <left style="hair">
        <color indexed="64"/>
      </left>
      <right style="hair">
        <color indexed="64"/>
      </right>
      <top style="dotted">
        <color indexed="64"/>
      </top>
      <bottom style="hair">
        <color indexed="64"/>
      </bottom>
      <diagonal/>
    </border>
    <border>
      <left style="hair">
        <color indexed="64"/>
      </left>
      <right style="thin">
        <color indexed="64"/>
      </right>
      <top style="dotted">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hair">
        <color indexed="64"/>
      </right>
      <top style="dotted">
        <color indexed="64"/>
      </top>
      <bottom/>
      <diagonal/>
    </border>
    <border>
      <left/>
      <right/>
      <top style="dotted">
        <color indexed="64"/>
      </top>
      <bottom style="dotted">
        <color indexed="64"/>
      </bottom>
      <diagonal/>
    </border>
    <border>
      <left/>
      <right style="hair">
        <color indexed="64"/>
      </right>
      <top/>
      <bottom/>
      <diagonal/>
    </border>
    <border>
      <left/>
      <right style="hair">
        <color indexed="64"/>
      </right>
      <top/>
      <bottom style="dotted">
        <color indexed="64"/>
      </bottom>
      <diagonal/>
    </border>
    <border>
      <left style="hair">
        <color indexed="64"/>
      </left>
      <right style="thin">
        <color indexed="64"/>
      </right>
      <top style="hair">
        <color indexed="64"/>
      </top>
      <bottom style="dotted">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dotted">
        <color indexed="64"/>
      </top>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12"/>
      </left>
      <right style="medium">
        <color indexed="12"/>
      </right>
      <top style="medium">
        <color indexed="12"/>
      </top>
      <bottom style="thin">
        <color indexed="12"/>
      </bottom>
      <diagonal/>
    </border>
    <border>
      <left style="thin">
        <color indexed="64"/>
      </left>
      <right/>
      <top style="hair">
        <color indexed="64"/>
      </top>
      <bottom style="thin">
        <color indexed="64"/>
      </bottom>
      <diagonal/>
    </border>
    <border>
      <left style="medium">
        <color indexed="12"/>
      </left>
      <right style="medium">
        <color indexed="12"/>
      </right>
      <top style="thin">
        <color indexed="12"/>
      </top>
      <bottom style="thin">
        <color indexed="12"/>
      </bottom>
      <diagonal/>
    </border>
    <border>
      <left style="medium">
        <color indexed="12"/>
      </left>
      <right style="medium">
        <color indexed="12"/>
      </right>
      <top style="thin">
        <color indexed="12"/>
      </top>
      <bottom/>
      <diagonal/>
    </border>
    <border>
      <left style="medium">
        <color indexed="12"/>
      </left>
      <right style="medium">
        <color indexed="12"/>
      </right>
      <top style="thin">
        <color indexed="12"/>
      </top>
      <bottom style="medium">
        <color indexed="12"/>
      </bottom>
      <diagonal/>
    </border>
    <border>
      <left style="medium">
        <color indexed="12"/>
      </left>
      <right/>
      <top style="medium">
        <color indexed="12"/>
      </top>
      <bottom style="thin">
        <color indexed="12"/>
      </bottom>
      <diagonal/>
    </border>
    <border>
      <left/>
      <right style="medium">
        <color indexed="12"/>
      </right>
      <top style="medium">
        <color indexed="12"/>
      </top>
      <bottom style="thin">
        <color indexed="12"/>
      </bottom>
      <diagonal/>
    </border>
    <border>
      <left style="medium">
        <color indexed="12"/>
      </left>
      <right/>
      <top style="thin">
        <color indexed="12"/>
      </top>
      <bottom style="thin">
        <color indexed="12"/>
      </bottom>
      <diagonal/>
    </border>
    <border>
      <left style="thin">
        <color indexed="12"/>
      </left>
      <right style="medium">
        <color indexed="12"/>
      </right>
      <top style="thin">
        <color indexed="12"/>
      </top>
      <bottom style="thin">
        <color indexed="12"/>
      </bottom>
      <diagonal/>
    </border>
    <border>
      <left style="medium">
        <color indexed="12"/>
      </left>
      <right style="thin">
        <color indexed="12"/>
      </right>
      <top style="thin">
        <color indexed="12"/>
      </top>
      <bottom style="medium">
        <color indexed="12"/>
      </bottom>
      <diagonal/>
    </border>
    <border>
      <left style="medium">
        <color indexed="12"/>
      </left>
      <right/>
      <top style="thin">
        <color indexed="12"/>
      </top>
      <bottom/>
      <diagonal/>
    </border>
    <border>
      <left style="medium">
        <color indexed="12"/>
      </left>
      <right/>
      <top style="thin">
        <color indexed="12"/>
      </top>
      <bottom style="medium">
        <color indexed="1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style="dotted">
        <color indexed="64"/>
      </left>
      <right/>
      <top style="medium">
        <color indexed="64"/>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bottom/>
      <diagonal/>
    </border>
    <border>
      <left style="medium">
        <color indexed="64"/>
      </left>
      <right style="dotted">
        <color indexed="64"/>
      </right>
      <top/>
      <bottom/>
      <diagonal/>
    </border>
    <border>
      <left style="dotted">
        <color indexed="64"/>
      </left>
      <right/>
      <top style="thin">
        <color indexed="64"/>
      </top>
      <bottom style="dashed">
        <color indexed="64"/>
      </bottom>
      <diagonal/>
    </border>
    <border>
      <left/>
      <right/>
      <top style="dashed">
        <color indexed="64"/>
      </top>
      <bottom style="dotted">
        <color indexed="64"/>
      </bottom>
      <diagonal/>
    </border>
    <border>
      <left style="medium">
        <color indexed="64"/>
      </left>
      <right style="dotted">
        <color indexed="64"/>
      </right>
      <top style="dashed">
        <color indexed="64"/>
      </top>
      <bottom style="dashed">
        <color indexed="64"/>
      </bottom>
      <diagonal/>
    </border>
    <border>
      <left style="dotted">
        <color indexed="64"/>
      </left>
      <right/>
      <top/>
      <bottom style="dashed">
        <color indexed="64"/>
      </bottom>
      <diagonal/>
    </border>
    <border>
      <left style="hair">
        <color auto="1"/>
      </left>
      <right/>
      <top/>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dotted">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dotted">
        <color indexed="64"/>
      </left>
      <right style="hair">
        <color indexed="64"/>
      </right>
      <top style="dotted">
        <color indexed="64"/>
      </top>
      <bottom style="hair">
        <color indexed="64"/>
      </bottom>
      <diagonal/>
    </border>
    <border>
      <left style="dotted">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dotted">
        <color indexed="64"/>
      </left>
      <right style="hair">
        <color indexed="64"/>
      </right>
      <top style="hair">
        <color indexed="64"/>
      </top>
      <bottom style="dotted">
        <color indexed="64"/>
      </bottom>
      <diagonal/>
    </border>
    <border>
      <left style="dotted">
        <color indexed="64"/>
      </left>
      <right/>
      <top style="hair">
        <color indexed="64"/>
      </top>
      <bottom style="dotted">
        <color indexed="64"/>
      </bottom>
      <diagonal/>
    </border>
    <border>
      <left/>
      <right style="thin">
        <color indexed="64"/>
      </right>
      <top style="hair">
        <color indexed="64"/>
      </top>
      <bottom style="dotted">
        <color indexed="64"/>
      </bottom>
      <diagonal/>
    </border>
    <border>
      <left style="dotted">
        <color indexed="64"/>
      </left>
      <right/>
      <top style="hair">
        <color indexed="64"/>
      </top>
      <bottom/>
      <diagonal/>
    </border>
    <border>
      <left style="dotted">
        <color indexed="64"/>
      </left>
      <right/>
      <top/>
      <bottom/>
      <diagonal/>
    </border>
    <border>
      <left style="dotted">
        <color indexed="64"/>
      </left>
      <right/>
      <top style="hair">
        <color indexed="64"/>
      </top>
      <bottom style="hair">
        <color indexed="64"/>
      </bottom>
      <diagonal/>
    </border>
    <border>
      <left style="hair">
        <color indexed="64"/>
      </left>
      <right style="hair">
        <color indexed="64"/>
      </right>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dotted">
        <color indexed="64"/>
      </top>
      <bottom style="dotted">
        <color indexed="64"/>
      </bottom>
      <diagonal/>
    </border>
    <border>
      <left style="hair">
        <color indexed="64"/>
      </left>
      <right/>
      <top style="dotted">
        <color indexed="64"/>
      </top>
      <bottom style="hair">
        <color indexed="64"/>
      </bottom>
      <diagonal/>
    </border>
    <border>
      <left style="dotted">
        <color indexed="64"/>
      </left>
      <right style="hair">
        <color indexed="64"/>
      </right>
      <top/>
      <bottom style="hair">
        <color indexed="64"/>
      </bottom>
      <diagonal/>
    </border>
    <border>
      <left style="hair">
        <color indexed="64"/>
      </left>
      <right/>
      <top style="hair">
        <color indexed="64"/>
      </top>
      <bottom style="dotted">
        <color indexed="64"/>
      </bottom>
      <diagonal/>
    </border>
    <border>
      <left style="dotted">
        <color indexed="64"/>
      </left>
      <right/>
      <top/>
      <bottom style="hair">
        <color indexed="64"/>
      </bottom>
      <diagonal/>
    </border>
    <border>
      <left style="thin">
        <color indexed="64"/>
      </left>
      <right style="hair">
        <color indexed="64"/>
      </right>
      <top style="dotted">
        <color indexed="64"/>
      </top>
      <bottom style="hair">
        <color indexed="64"/>
      </bottom>
      <diagonal/>
    </border>
    <border>
      <left style="dotted">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dotted">
        <color indexed="64"/>
      </right>
      <top/>
      <bottom/>
      <diagonal/>
    </border>
    <border>
      <left style="medium">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bottom style="dotted">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style="dotted">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hair">
        <color indexed="64"/>
      </top>
      <bottom/>
      <diagonal/>
    </border>
  </borders>
  <cellStyleXfs count="12">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5" fillId="0" borderId="0"/>
    <xf numFmtId="0" fontId="18" fillId="0" borderId="0"/>
    <xf numFmtId="38" fontId="15" fillId="0" borderId="0" applyFont="0" applyFill="0" applyBorder="0" applyAlignment="0" applyProtection="0"/>
    <xf numFmtId="0" fontId="19" fillId="0" borderId="0">
      <alignment vertical="center"/>
    </xf>
    <xf numFmtId="0" fontId="23" fillId="0" borderId="0">
      <alignment vertical="center"/>
    </xf>
    <xf numFmtId="0" fontId="19" fillId="0" borderId="0"/>
    <xf numFmtId="0" fontId="19" fillId="0" borderId="0">
      <alignment vertical="center"/>
    </xf>
    <xf numFmtId="0" fontId="41"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1796">
    <xf numFmtId="0" fontId="0" fillId="0" borderId="0" xfId="0">
      <alignment vertical="center"/>
    </xf>
    <xf numFmtId="0" fontId="10" fillId="6" borderId="0" xfId="6" applyFont="1" applyFill="1" applyAlignment="1">
      <alignment horizontal="left" vertical="center"/>
    </xf>
    <xf numFmtId="0" fontId="8" fillId="6" borderId="0" xfId="6" applyFont="1" applyFill="1">
      <alignment vertical="center"/>
    </xf>
    <xf numFmtId="0" fontId="9" fillId="6" borderId="0" xfId="6" applyFont="1" applyFill="1">
      <alignment vertical="center"/>
    </xf>
    <xf numFmtId="0" fontId="10" fillId="6" borderId="0" xfId="6" applyFont="1" applyFill="1" applyAlignment="1">
      <alignment horizontal="right" vertical="center"/>
    </xf>
    <xf numFmtId="0" fontId="21" fillId="6" borderId="0" xfId="6" applyFont="1" applyFill="1">
      <alignment vertical="center"/>
    </xf>
    <xf numFmtId="0" fontId="9" fillId="6" borderId="0" xfId="6" applyFont="1" applyFill="1" applyAlignment="1">
      <alignment horizontal="left" vertical="center"/>
    </xf>
    <xf numFmtId="0" fontId="11" fillId="0" borderId="0" xfId="0" applyFont="1">
      <alignment vertical="center"/>
    </xf>
    <xf numFmtId="0" fontId="29" fillId="0" borderId="0" xfId="0" applyFont="1">
      <alignment vertical="center"/>
    </xf>
    <xf numFmtId="0" fontId="29" fillId="0" borderId="0" xfId="0" applyFont="1" applyAlignment="1">
      <alignment horizontal="left" vertical="center"/>
    </xf>
    <xf numFmtId="0" fontId="29" fillId="0" borderId="0" xfId="0" applyFont="1" applyAlignment="1">
      <alignment horizontal="center" vertical="center"/>
    </xf>
    <xf numFmtId="0" fontId="29" fillId="0" borderId="0" xfId="0" applyFont="1" applyAlignment="1">
      <alignment vertical="top"/>
    </xf>
    <xf numFmtId="0" fontId="29" fillId="0" borderId="0" xfId="0" applyFont="1" applyAlignment="1">
      <alignment horizontal="right" vertical="center"/>
    </xf>
    <xf numFmtId="0" fontId="29" fillId="10" borderId="4" xfId="0" applyFont="1" applyFill="1" applyBorder="1" applyAlignment="1">
      <alignment horizontal="center" vertical="center"/>
    </xf>
    <xf numFmtId="0" fontId="36" fillId="10" borderId="4" xfId="0" applyFont="1" applyFill="1" applyBorder="1" applyAlignment="1">
      <alignment horizontal="center" vertical="center"/>
    </xf>
    <xf numFmtId="0" fontId="29" fillId="0" borderId="4" xfId="0" applyFont="1" applyBorder="1" applyAlignment="1">
      <alignment horizontal="center" vertical="center"/>
    </xf>
    <xf numFmtId="0" fontId="29" fillId="10" borderId="70" xfId="0" quotePrefix="1" applyFont="1" applyFill="1" applyBorder="1" applyAlignment="1">
      <alignment horizontal="center" vertical="center"/>
    </xf>
    <xf numFmtId="0" fontId="29" fillId="10" borderId="125" xfId="0" quotePrefix="1" applyFont="1" applyFill="1" applyBorder="1" applyAlignment="1">
      <alignment horizontal="center" vertical="center"/>
    </xf>
    <xf numFmtId="0" fontId="29" fillId="10" borderId="126" xfId="0" quotePrefix="1" applyFont="1" applyFill="1" applyBorder="1" applyAlignment="1">
      <alignment horizontal="center" vertical="center"/>
    </xf>
    <xf numFmtId="0" fontId="37" fillId="10" borderId="4" xfId="0" applyFont="1" applyFill="1" applyBorder="1" applyAlignment="1">
      <alignment horizontal="center" vertical="center"/>
    </xf>
    <xf numFmtId="0" fontId="7" fillId="0" borderId="6" xfId="0" applyFont="1" applyBorder="1" applyAlignment="1">
      <alignment horizontal="center" vertical="center" shrinkToFit="1"/>
    </xf>
    <xf numFmtId="0" fontId="11" fillId="0" borderId="6" xfId="0" applyFont="1" applyBorder="1" applyAlignment="1">
      <alignment horizontal="center" vertical="center" shrinkToFit="1"/>
    </xf>
    <xf numFmtId="0" fontId="29" fillId="0" borderId="6" xfId="0" applyFont="1" applyBorder="1">
      <alignment vertical="center"/>
    </xf>
    <xf numFmtId="0" fontId="29" fillId="0" borderId="7" xfId="0" applyFont="1" applyBorder="1">
      <alignment vertical="center"/>
    </xf>
    <xf numFmtId="0" fontId="29" fillId="0" borderId="15" xfId="0" applyFont="1" applyBorder="1">
      <alignment vertical="center"/>
    </xf>
    <xf numFmtId="0" fontId="29" fillId="0" borderId="16" xfId="0" applyFont="1" applyBorder="1">
      <alignment vertical="center"/>
    </xf>
    <xf numFmtId="0" fontId="29" fillId="10" borderId="28" xfId="0" applyFont="1" applyFill="1" applyBorder="1" applyAlignment="1">
      <alignment horizontal="center" vertical="center"/>
    </xf>
    <xf numFmtId="0" fontId="29" fillId="10" borderId="0" xfId="0" applyFont="1" applyFill="1" applyAlignment="1">
      <alignment horizontal="center" vertical="center"/>
    </xf>
    <xf numFmtId="0" fontId="29" fillId="10" borderId="13" xfId="0" applyFont="1" applyFill="1" applyBorder="1" applyAlignment="1">
      <alignment horizontal="center" vertical="center"/>
    </xf>
    <xf numFmtId="0" fontId="29" fillId="0" borderId="28" xfId="0" applyFont="1" applyBorder="1" applyAlignment="1">
      <alignment horizontal="center" vertical="center"/>
    </xf>
    <xf numFmtId="0" fontId="29" fillId="0" borderId="13" xfId="0" applyFont="1" applyBorder="1">
      <alignment vertical="center"/>
    </xf>
    <xf numFmtId="0" fontId="29" fillId="4" borderId="0" xfId="0" applyFont="1" applyFill="1" applyAlignment="1">
      <alignment horizontal="center" vertical="center"/>
    </xf>
    <xf numFmtId="0" fontId="11" fillId="0" borderId="6" xfId="0" applyFont="1" applyBorder="1">
      <alignment vertical="center"/>
    </xf>
    <xf numFmtId="0" fontId="11" fillId="0" borderId="14" xfId="1" applyNumberFormat="1" applyFont="1" applyFill="1" applyBorder="1" applyAlignment="1">
      <alignment vertical="center"/>
    </xf>
    <xf numFmtId="0" fontId="11" fillId="0" borderId="15" xfId="1" applyNumberFormat="1" applyFont="1" applyFill="1" applyBorder="1" applyAlignment="1">
      <alignment vertical="center" shrinkToFit="1"/>
    </xf>
    <xf numFmtId="0" fontId="11" fillId="0" borderId="35" xfId="1" applyNumberFormat="1" applyFont="1" applyFill="1" applyBorder="1" applyAlignment="1">
      <alignment vertical="center" shrinkToFit="1"/>
    </xf>
    <xf numFmtId="0" fontId="29" fillId="0" borderId="36" xfId="0" applyFont="1" applyBorder="1">
      <alignment vertical="center"/>
    </xf>
    <xf numFmtId="0" fontId="11" fillId="0" borderId="7" xfId="0" applyFont="1" applyBorder="1">
      <alignment vertical="center"/>
    </xf>
    <xf numFmtId="0" fontId="28" fillId="0" borderId="0" xfId="0" applyFont="1">
      <alignment vertical="center"/>
    </xf>
    <xf numFmtId="38" fontId="39" fillId="4" borderId="15" xfId="1" applyFont="1" applyFill="1" applyBorder="1" applyAlignment="1">
      <alignment vertical="center" shrinkToFit="1"/>
    </xf>
    <xf numFmtId="38" fontId="39" fillId="4" borderId="35" xfId="1" applyFont="1" applyFill="1" applyBorder="1" applyAlignment="1">
      <alignment vertical="center" shrinkToFit="1"/>
    </xf>
    <xf numFmtId="0" fontId="29" fillId="4" borderId="15" xfId="0" applyFont="1" applyFill="1" applyBorder="1" applyAlignment="1">
      <alignment horizontal="center" vertical="center"/>
    </xf>
    <xf numFmtId="0" fontId="39" fillId="0" borderId="0" xfId="0" applyFont="1" applyAlignment="1">
      <alignment horizontal="center" vertical="center"/>
    </xf>
    <xf numFmtId="0" fontId="39" fillId="0" borderId="14" xfId="0" applyFont="1" applyBorder="1">
      <alignment vertical="center"/>
    </xf>
    <xf numFmtId="0" fontId="29" fillId="0" borderId="4" xfId="0" applyFont="1" applyBorder="1" applyAlignment="1">
      <alignment horizontal="center" vertical="center" shrinkToFit="1"/>
    </xf>
    <xf numFmtId="49" fontId="9" fillId="4" borderId="14" xfId="6" applyNumberFormat="1" applyFont="1" applyFill="1" applyBorder="1" applyAlignment="1">
      <alignment horizontal="left" vertical="center" wrapText="1"/>
    </xf>
    <xf numFmtId="0" fontId="9" fillId="4" borderId="14" xfId="6" applyFont="1" applyFill="1" applyBorder="1" applyAlignment="1">
      <alignment horizontal="left" vertical="center" wrapText="1"/>
    </xf>
    <xf numFmtId="0" fontId="9" fillId="4" borderId="28" xfId="6" applyFont="1" applyFill="1" applyBorder="1" applyAlignment="1">
      <alignment horizontal="left" vertical="center" wrapText="1"/>
    </xf>
    <xf numFmtId="0" fontId="9" fillId="4" borderId="94" xfId="6" applyFont="1" applyFill="1" applyBorder="1" applyAlignment="1">
      <alignment horizontal="left" vertical="center" wrapText="1"/>
    </xf>
    <xf numFmtId="0" fontId="9" fillId="4" borderId="93" xfId="6" applyFont="1" applyFill="1" applyBorder="1" applyAlignment="1">
      <alignment horizontal="center" vertical="center" wrapText="1"/>
    </xf>
    <xf numFmtId="0" fontId="9" fillId="4" borderId="8" xfId="6" applyFont="1" applyFill="1" applyBorder="1" applyAlignment="1">
      <alignment horizontal="center" vertical="center" wrapText="1"/>
    </xf>
    <xf numFmtId="0" fontId="9" fillId="4" borderId="99" xfId="6" applyFont="1" applyFill="1" applyBorder="1" applyAlignment="1">
      <alignment horizontal="center" vertical="center" wrapText="1"/>
    </xf>
    <xf numFmtId="0" fontId="9" fillId="4" borderId="129" xfId="6" applyFont="1" applyFill="1" applyBorder="1" applyAlignment="1">
      <alignment horizontal="center" vertical="center" wrapText="1"/>
    </xf>
    <xf numFmtId="0" fontId="9" fillId="4" borderId="130" xfId="6" applyFont="1" applyFill="1" applyBorder="1" applyAlignment="1">
      <alignment horizontal="center" vertical="center" wrapText="1"/>
    </xf>
    <xf numFmtId="0" fontId="9" fillId="4" borderId="5" xfId="6" applyFont="1" applyFill="1" applyBorder="1" applyAlignment="1">
      <alignment horizontal="left" vertical="center" wrapText="1"/>
    </xf>
    <xf numFmtId="49" fontId="9" fillId="4" borderId="28" xfId="6" applyNumberFormat="1" applyFont="1" applyFill="1" applyBorder="1" applyAlignment="1">
      <alignment horizontal="left" vertical="center" wrapText="1"/>
    </xf>
    <xf numFmtId="49" fontId="9" fillId="4" borderId="131" xfId="6" applyNumberFormat="1" applyFont="1" applyFill="1" applyBorder="1" applyAlignment="1">
      <alignment horizontal="left" vertical="center"/>
    </xf>
    <xf numFmtId="0" fontId="47" fillId="0" borderId="0" xfId="4" applyFont="1" applyAlignment="1" applyProtection="1">
      <alignment vertical="top"/>
      <protection locked="0"/>
    </xf>
    <xf numFmtId="0" fontId="47" fillId="0" borderId="0" xfId="4" applyFont="1" applyAlignment="1" applyProtection="1">
      <alignment horizontal="right" vertical="top"/>
      <protection locked="0"/>
    </xf>
    <xf numFmtId="0" fontId="44" fillId="0" borderId="0" xfId="4" applyFont="1" applyProtection="1">
      <protection locked="0"/>
    </xf>
    <xf numFmtId="0" fontId="44" fillId="0" borderId="0" xfId="4" applyFont="1" applyAlignment="1" applyProtection="1">
      <alignment horizontal="center"/>
      <protection locked="0"/>
    </xf>
    <xf numFmtId="0" fontId="49" fillId="0" borderId="0" xfId="4" applyFont="1" applyAlignment="1" applyProtection="1">
      <alignment horizontal="left" vertical="center"/>
      <protection locked="0"/>
    </xf>
    <xf numFmtId="0" fontId="49" fillId="0" borderId="0" xfId="4" applyFont="1" applyAlignment="1" applyProtection="1">
      <alignment horizontal="center" vertical="center"/>
      <protection locked="0"/>
    </xf>
    <xf numFmtId="0" fontId="44" fillId="0" borderId="0" xfId="4" applyFont="1" applyAlignment="1" applyProtection="1">
      <alignment horizontal="center" vertical="center"/>
      <protection locked="0"/>
    </xf>
    <xf numFmtId="0" fontId="47" fillId="0" borderId="0" xfId="4" applyFont="1" applyAlignment="1" applyProtection="1">
      <alignment horizontal="center" vertical="center"/>
      <protection locked="0"/>
    </xf>
    <xf numFmtId="0" fontId="50" fillId="0" borderId="0" xfId="4" applyFont="1" applyAlignment="1" applyProtection="1">
      <alignment horizontal="center"/>
      <protection locked="0"/>
    </xf>
    <xf numFmtId="0" fontId="46" fillId="0" borderId="0" xfId="4" applyFont="1" applyAlignment="1" applyProtection="1">
      <alignment horizontal="left" vertical="top"/>
      <protection locked="0"/>
    </xf>
    <xf numFmtId="0" fontId="47" fillId="0" borderId="0" xfId="4" applyFont="1" applyAlignment="1" applyProtection="1">
      <alignment horizontal="center"/>
      <protection locked="0"/>
    </xf>
    <xf numFmtId="0" fontId="49" fillId="0" borderId="0" xfId="4" applyFont="1" applyAlignment="1" applyProtection="1">
      <alignment horizontal="left"/>
      <protection locked="0"/>
    </xf>
    <xf numFmtId="181" fontId="44" fillId="0" borderId="0" xfId="4" applyNumberFormat="1" applyFont="1" applyProtection="1">
      <protection locked="0"/>
    </xf>
    <xf numFmtId="0" fontId="44" fillId="0" borderId="0" xfId="4" applyFont="1" applyAlignment="1" applyProtection="1">
      <alignment horizontal="right"/>
      <protection locked="0"/>
    </xf>
    <xf numFmtId="0" fontId="48" fillId="0" borderId="0" xfId="4" applyFont="1" applyAlignment="1" applyProtection="1">
      <alignment horizontal="center"/>
      <protection locked="0"/>
    </xf>
    <xf numFmtId="181" fontId="44" fillId="16" borderId="5" xfId="5" applyNumberFormat="1" applyFont="1" applyFill="1" applyBorder="1" applyAlignment="1" applyProtection="1">
      <alignment vertical="center"/>
      <protection locked="0"/>
    </xf>
    <xf numFmtId="181" fontId="44" fillId="16" borderId="14" xfId="5" applyNumberFormat="1" applyFont="1" applyFill="1" applyBorder="1" applyAlignment="1" applyProtection="1">
      <alignment vertical="center"/>
      <protection locked="0"/>
    </xf>
    <xf numFmtId="49" fontId="44" fillId="16" borderId="15" xfId="4" applyNumberFormat="1" applyFont="1" applyFill="1" applyBorder="1" applyAlignment="1" applyProtection="1">
      <alignment horizontal="left" vertical="center" shrinkToFit="1"/>
      <protection locked="0"/>
    </xf>
    <xf numFmtId="49" fontId="44" fillId="16" borderId="15" xfId="4" applyNumberFormat="1" applyFont="1" applyFill="1" applyBorder="1" applyAlignment="1" applyProtection="1">
      <alignment horizontal="center" vertical="center" shrinkToFit="1"/>
      <protection locked="0"/>
    </xf>
    <xf numFmtId="186" fontId="44" fillId="16" borderId="15" xfId="4" applyNumberFormat="1" applyFont="1" applyFill="1" applyBorder="1" applyAlignment="1" applyProtection="1">
      <alignment horizontal="left" vertical="center" shrinkToFit="1"/>
      <protection locked="0"/>
    </xf>
    <xf numFmtId="49" fontId="44" fillId="16" borderId="16" xfId="4" applyNumberFormat="1" applyFont="1" applyFill="1" applyBorder="1" applyAlignment="1" applyProtection="1">
      <alignment horizontal="left" vertical="center" shrinkToFit="1"/>
      <protection locked="0"/>
    </xf>
    <xf numFmtId="49" fontId="44" fillId="16" borderId="6" xfId="4" applyNumberFormat="1" applyFont="1" applyFill="1" applyBorder="1" applyAlignment="1" applyProtection="1">
      <alignment horizontal="left" vertical="center" shrinkToFit="1"/>
      <protection locked="0"/>
    </xf>
    <xf numFmtId="49" fontId="44" fillId="16" borderId="6" xfId="4" applyNumberFormat="1" applyFont="1" applyFill="1" applyBorder="1" applyAlignment="1" applyProtection="1">
      <alignment horizontal="center" vertical="center" shrinkToFit="1"/>
      <protection locked="0"/>
    </xf>
    <xf numFmtId="186" fontId="44" fillId="16" borderId="6" xfId="4" applyNumberFormat="1" applyFont="1" applyFill="1" applyBorder="1" applyAlignment="1" applyProtection="1">
      <alignment horizontal="left" vertical="center" shrinkToFit="1"/>
      <protection locked="0"/>
    </xf>
    <xf numFmtId="49" fontId="44" fillId="16" borderId="7" xfId="4" applyNumberFormat="1" applyFont="1" applyFill="1" applyBorder="1" applyAlignment="1" applyProtection="1">
      <alignment horizontal="left" vertical="center" shrinkToFit="1"/>
      <protection locked="0"/>
    </xf>
    <xf numFmtId="49" fontId="44" fillId="16" borderId="6" xfId="4" applyNumberFormat="1" applyFont="1" applyFill="1" applyBorder="1" applyAlignment="1" applyProtection="1">
      <alignment horizontal="right" vertical="center" shrinkToFit="1"/>
      <protection locked="0"/>
    </xf>
    <xf numFmtId="186" fontId="44" fillId="16" borderId="6" xfId="4" applyNumberFormat="1" applyFont="1" applyFill="1" applyBorder="1" applyAlignment="1" applyProtection="1">
      <alignment horizontal="right" vertical="center" shrinkToFit="1"/>
      <protection locked="0"/>
    </xf>
    <xf numFmtId="187" fontId="44" fillId="16" borderId="6" xfId="4" applyNumberFormat="1" applyFont="1" applyFill="1" applyBorder="1" applyAlignment="1" applyProtection="1">
      <alignment horizontal="right" vertical="center" shrinkToFit="1"/>
      <protection locked="0"/>
    </xf>
    <xf numFmtId="188" fontId="44" fillId="16" borderId="6" xfId="4" applyNumberFormat="1" applyFont="1" applyFill="1" applyBorder="1" applyAlignment="1" applyProtection="1">
      <alignment horizontal="right" vertical="center" shrinkToFit="1"/>
      <protection locked="0"/>
    </xf>
    <xf numFmtId="188" fontId="44" fillId="16" borderId="7" xfId="4" applyNumberFormat="1" applyFont="1" applyFill="1" applyBorder="1" applyAlignment="1" applyProtection="1">
      <alignment horizontal="right" vertical="center" shrinkToFit="1"/>
      <protection locked="0"/>
    </xf>
    <xf numFmtId="49" fontId="44" fillId="0" borderId="54" xfId="4" applyNumberFormat="1" applyFont="1" applyBorder="1" applyAlignment="1" applyProtection="1">
      <alignment horizontal="left" vertical="center" shrinkToFit="1"/>
      <protection locked="0"/>
    </xf>
    <xf numFmtId="186" fontId="44" fillId="0" borderId="54" xfId="4" applyNumberFormat="1" applyFont="1" applyBorder="1" applyAlignment="1" applyProtection="1">
      <alignment horizontal="right" vertical="center" shrinkToFit="1"/>
      <protection locked="0"/>
    </xf>
    <xf numFmtId="181" fontId="44" fillId="12" borderId="5" xfId="5" applyNumberFormat="1" applyFont="1" applyFill="1" applyBorder="1" applyAlignment="1" applyProtection="1">
      <alignment horizontal="center" vertical="center"/>
      <protection locked="0"/>
    </xf>
    <xf numFmtId="49" fontId="44" fillId="12" borderId="6" xfId="4" applyNumberFormat="1" applyFont="1" applyFill="1" applyBorder="1" applyAlignment="1" applyProtection="1">
      <alignment horizontal="right" vertical="center" shrinkToFit="1"/>
      <protection locked="0"/>
    </xf>
    <xf numFmtId="186" fontId="44" fillId="12" borderId="6" xfId="4" applyNumberFormat="1" applyFont="1" applyFill="1" applyBorder="1" applyAlignment="1" applyProtection="1">
      <alignment horizontal="right" vertical="center" shrinkToFit="1"/>
      <protection locked="0"/>
    </xf>
    <xf numFmtId="187" fontId="44" fillId="12" borderId="6" xfId="4" applyNumberFormat="1" applyFont="1" applyFill="1" applyBorder="1" applyAlignment="1" applyProtection="1">
      <alignment horizontal="right" vertical="center" shrinkToFit="1"/>
      <protection locked="0"/>
    </xf>
    <xf numFmtId="188" fontId="44" fillId="12" borderId="6" xfId="4" applyNumberFormat="1" applyFont="1" applyFill="1" applyBorder="1" applyAlignment="1" applyProtection="1">
      <alignment horizontal="right" vertical="center" shrinkToFit="1"/>
      <protection locked="0"/>
    </xf>
    <xf numFmtId="188" fontId="44" fillId="12" borderId="7" xfId="4" applyNumberFormat="1" applyFont="1" applyFill="1" applyBorder="1" applyAlignment="1" applyProtection="1">
      <alignment horizontal="right" vertical="center" shrinkToFit="1"/>
      <protection locked="0"/>
    </xf>
    <xf numFmtId="49" fontId="44" fillId="0" borderId="140" xfId="4" applyNumberFormat="1" applyFont="1" applyBorder="1" applyAlignment="1" applyProtection="1">
      <alignment horizontal="left" vertical="center" shrinkToFit="1"/>
      <protection locked="0"/>
    </xf>
    <xf numFmtId="49" fontId="44" fillId="0" borderId="140" xfId="4" applyNumberFormat="1" applyFont="1" applyBorder="1" applyAlignment="1" applyProtection="1">
      <alignment horizontal="right" vertical="center" shrinkToFit="1"/>
      <protection locked="0"/>
    </xf>
    <xf numFmtId="186" fontId="44" fillId="4" borderId="140" xfId="4" applyNumberFormat="1" applyFont="1" applyFill="1" applyBorder="1" applyAlignment="1" applyProtection="1">
      <alignment horizontal="right" vertical="center" shrinkToFit="1"/>
      <protection locked="0"/>
    </xf>
    <xf numFmtId="188" fontId="44" fillId="0" borderId="140" xfId="4" applyNumberFormat="1" applyFont="1" applyBorder="1" applyAlignment="1" applyProtection="1">
      <alignment horizontal="left" vertical="center" shrinkToFit="1"/>
      <protection locked="0"/>
    </xf>
    <xf numFmtId="49" fontId="44" fillId="0" borderId="37" xfId="4" applyNumberFormat="1" applyFont="1" applyBorder="1" applyAlignment="1" applyProtection="1">
      <alignment horizontal="left" vertical="center" shrinkToFit="1"/>
      <protection locked="0"/>
    </xf>
    <xf numFmtId="49" fontId="44" fillId="0" borderId="37" xfId="4" applyNumberFormat="1" applyFont="1" applyBorder="1" applyAlignment="1" applyProtection="1">
      <alignment horizontal="right" vertical="center" shrinkToFit="1"/>
      <protection locked="0"/>
    </xf>
    <xf numFmtId="186" fontId="44" fillId="4" borderId="37" xfId="4" applyNumberFormat="1" applyFont="1" applyFill="1" applyBorder="1" applyAlignment="1" applyProtection="1">
      <alignment horizontal="right" vertical="center" shrinkToFit="1"/>
      <protection locked="0"/>
    </xf>
    <xf numFmtId="187" fontId="44" fillId="0" borderId="37" xfId="4" applyNumberFormat="1" applyFont="1" applyBorder="1" applyAlignment="1" applyProtection="1">
      <alignment horizontal="left" vertical="center" shrinkToFit="1"/>
      <protection locked="0"/>
    </xf>
    <xf numFmtId="188" fontId="44" fillId="0" borderId="37" xfId="4" applyNumberFormat="1" applyFont="1" applyBorder="1" applyAlignment="1" applyProtection="1">
      <alignment horizontal="left" vertical="center" shrinkToFit="1"/>
      <protection locked="0"/>
    </xf>
    <xf numFmtId="188" fontId="44" fillId="0" borderId="41" xfId="4" applyNumberFormat="1" applyFont="1" applyBorder="1" applyAlignment="1" applyProtection="1">
      <alignment horizontal="left" vertical="center" shrinkToFit="1"/>
      <protection locked="0"/>
    </xf>
    <xf numFmtId="49" fontId="44" fillId="0" borderId="41" xfId="4" applyNumberFormat="1" applyFont="1" applyBorder="1" applyAlignment="1" applyProtection="1">
      <alignment horizontal="left" vertical="center" shrinkToFit="1"/>
      <protection locked="0"/>
    </xf>
    <xf numFmtId="186" fontId="44" fillId="0" borderId="37" xfId="4" applyNumberFormat="1" applyFont="1" applyBorder="1" applyAlignment="1" applyProtection="1">
      <alignment horizontal="left" vertical="center" shrinkToFit="1"/>
      <protection locked="0"/>
    </xf>
    <xf numFmtId="49" fontId="44" fillId="0" borderId="141" xfId="4" applyNumberFormat="1" applyFont="1" applyBorder="1" applyAlignment="1" applyProtection="1">
      <alignment horizontal="left" vertical="center" shrinkToFit="1"/>
      <protection locked="0"/>
    </xf>
    <xf numFmtId="191" fontId="44" fillId="0" borderId="37" xfId="4" applyNumberFormat="1" applyFont="1" applyBorder="1" applyAlignment="1" applyProtection="1">
      <alignment horizontal="left" vertical="center" shrinkToFit="1"/>
      <protection locked="0"/>
    </xf>
    <xf numFmtId="192" fontId="44" fillId="0" borderId="37" xfId="4" applyNumberFormat="1" applyFont="1" applyBorder="1" applyAlignment="1" applyProtection="1">
      <alignment horizontal="left" vertical="center" shrinkToFit="1"/>
      <protection locked="0"/>
    </xf>
    <xf numFmtId="186" fontId="44" fillId="0" borderId="37" xfId="4" applyNumberFormat="1" applyFont="1" applyBorder="1" applyAlignment="1" applyProtection="1">
      <alignment horizontal="right" vertical="center" shrinkToFit="1"/>
      <protection locked="0"/>
    </xf>
    <xf numFmtId="186" fontId="44" fillId="0" borderId="42" xfId="4" applyNumberFormat="1" applyFont="1" applyBorder="1" applyAlignment="1" applyProtection="1">
      <alignment horizontal="right" vertical="center" shrinkToFit="1"/>
      <protection locked="0"/>
    </xf>
    <xf numFmtId="49" fontId="44" fillId="0" borderId="157" xfId="4" applyNumberFormat="1" applyFont="1" applyBorder="1" applyAlignment="1" applyProtection="1">
      <alignment horizontal="left" vertical="center" shrinkToFit="1"/>
      <protection locked="0"/>
    </xf>
    <xf numFmtId="49" fontId="44" fillId="0" borderId="157" xfId="4" applyNumberFormat="1" applyFont="1" applyBorder="1" applyAlignment="1" applyProtection="1">
      <alignment horizontal="right" vertical="center" shrinkToFit="1"/>
      <protection locked="0"/>
    </xf>
    <xf numFmtId="186" fontId="44" fillId="4" borderId="157" xfId="4" applyNumberFormat="1" applyFont="1" applyFill="1" applyBorder="1" applyAlignment="1" applyProtection="1">
      <alignment horizontal="right" vertical="center" shrinkToFit="1"/>
      <protection locked="0"/>
    </xf>
    <xf numFmtId="186" fontId="44" fillId="0" borderId="157" xfId="4" applyNumberFormat="1" applyFont="1" applyBorder="1" applyAlignment="1" applyProtection="1">
      <alignment horizontal="left" vertical="center" shrinkToFit="1"/>
      <protection locked="0"/>
    </xf>
    <xf numFmtId="49" fontId="44" fillId="0" borderId="158" xfId="4" applyNumberFormat="1" applyFont="1" applyBorder="1" applyAlignment="1" applyProtection="1">
      <alignment horizontal="left" vertical="center" shrinkToFit="1"/>
      <protection locked="0"/>
    </xf>
    <xf numFmtId="49" fontId="44" fillId="0" borderId="42" xfId="4" applyNumberFormat="1" applyFont="1" applyBorder="1" applyAlignment="1" applyProtection="1">
      <alignment horizontal="left" vertical="center" shrinkToFit="1"/>
      <protection locked="0"/>
    </xf>
    <xf numFmtId="49" fontId="44" fillId="0" borderId="42" xfId="4" applyNumberFormat="1" applyFont="1" applyBorder="1" applyAlignment="1" applyProtection="1">
      <alignment horizontal="right" vertical="center" shrinkToFit="1"/>
      <protection locked="0"/>
    </xf>
    <xf numFmtId="186" fontId="44" fillId="4" borderId="42" xfId="4" applyNumberFormat="1" applyFont="1" applyFill="1" applyBorder="1" applyAlignment="1" applyProtection="1">
      <alignment horizontal="right" vertical="center" shrinkToFit="1"/>
      <protection locked="0"/>
    </xf>
    <xf numFmtId="186" fontId="44" fillId="0" borderId="42" xfId="4" applyNumberFormat="1" applyFont="1" applyBorder="1" applyAlignment="1" applyProtection="1">
      <alignment horizontal="left" vertical="center" shrinkToFit="1"/>
      <protection locked="0"/>
    </xf>
    <xf numFmtId="49" fontId="44" fillId="0" borderId="43" xfId="4" applyNumberFormat="1" applyFont="1" applyBorder="1" applyAlignment="1" applyProtection="1">
      <alignment horizontal="left" vertical="center" shrinkToFit="1"/>
      <protection locked="0"/>
    </xf>
    <xf numFmtId="186" fontId="44" fillId="0" borderId="140" xfId="4" applyNumberFormat="1" applyFont="1" applyBorder="1" applyAlignment="1" applyProtection="1">
      <alignment horizontal="right" vertical="center" shrinkToFit="1"/>
      <protection locked="0"/>
    </xf>
    <xf numFmtId="188" fontId="44" fillId="0" borderId="37" xfId="4" applyNumberFormat="1" applyFont="1" applyBorder="1" applyAlignment="1" applyProtection="1">
      <alignment horizontal="right" vertical="center" shrinkToFit="1"/>
      <protection locked="0"/>
    </xf>
    <xf numFmtId="186" fontId="42" fillId="4" borderId="42" xfId="4" applyNumberFormat="1" applyFont="1" applyFill="1" applyBorder="1" applyAlignment="1" applyProtection="1">
      <alignment horizontal="right" vertical="center" shrinkToFit="1"/>
      <protection locked="0"/>
    </xf>
    <xf numFmtId="49" fontId="42" fillId="0" borderId="42" xfId="4" applyNumberFormat="1" applyFont="1" applyBorder="1" applyAlignment="1" applyProtection="1">
      <alignment horizontal="left" vertical="center" shrinkToFit="1"/>
      <protection locked="0"/>
    </xf>
    <xf numFmtId="49" fontId="42" fillId="0" borderId="42" xfId="4" applyNumberFormat="1" applyFont="1" applyBorder="1" applyAlignment="1" applyProtection="1">
      <alignment horizontal="right" vertical="center" shrinkToFit="1"/>
      <protection locked="0"/>
    </xf>
    <xf numFmtId="186" fontId="42" fillId="0" borderId="42" xfId="4" applyNumberFormat="1" applyFont="1" applyBorder="1" applyAlignment="1" applyProtection="1">
      <alignment horizontal="left" vertical="center" shrinkToFit="1"/>
      <protection locked="0"/>
    </xf>
    <xf numFmtId="186" fontId="42" fillId="0" borderId="42" xfId="4" applyNumberFormat="1" applyFont="1" applyBorder="1" applyAlignment="1" applyProtection="1">
      <alignment horizontal="right" vertical="center" shrinkToFit="1"/>
      <protection locked="0"/>
    </xf>
    <xf numFmtId="186" fontId="42" fillId="4" borderId="54" xfId="4" applyNumberFormat="1" applyFont="1" applyFill="1" applyBorder="1" applyAlignment="1" applyProtection="1">
      <alignment horizontal="right" vertical="center" shrinkToFit="1"/>
      <protection locked="0"/>
    </xf>
    <xf numFmtId="49" fontId="42" fillId="0" borderId="54" xfId="4" applyNumberFormat="1" applyFont="1" applyBorder="1" applyAlignment="1" applyProtection="1">
      <alignment horizontal="left" vertical="center" shrinkToFit="1"/>
      <protection locked="0"/>
    </xf>
    <xf numFmtId="49" fontId="42" fillId="0" borderId="54" xfId="4" applyNumberFormat="1" applyFont="1" applyBorder="1" applyAlignment="1" applyProtection="1">
      <alignment horizontal="right" vertical="center" shrinkToFit="1"/>
      <protection locked="0"/>
    </xf>
    <xf numFmtId="186" fontId="42" fillId="0" borderId="54" xfId="4" applyNumberFormat="1" applyFont="1" applyBorder="1" applyAlignment="1" applyProtection="1">
      <alignment horizontal="right" vertical="center" shrinkToFit="1"/>
      <protection locked="0"/>
    </xf>
    <xf numFmtId="181" fontId="44" fillId="0" borderId="0" xfId="4" applyNumberFormat="1" applyFont="1" applyAlignment="1" applyProtection="1">
      <alignment vertical="center"/>
      <protection locked="0"/>
    </xf>
    <xf numFmtId="0" fontId="44" fillId="0" borderId="0" xfId="4" applyFont="1" applyAlignment="1" applyProtection="1">
      <alignment horizontal="left" vertical="center"/>
      <protection locked="0"/>
    </xf>
    <xf numFmtId="41" fontId="44" fillId="0" borderId="0" xfId="4" applyNumberFormat="1" applyFont="1" applyAlignment="1" applyProtection="1">
      <alignment vertical="center"/>
      <protection locked="0"/>
    </xf>
    <xf numFmtId="0" fontId="44" fillId="0" borderId="0" xfId="4" applyFont="1" applyAlignment="1" applyProtection="1">
      <alignment vertical="center"/>
      <protection locked="0"/>
    </xf>
    <xf numFmtId="186" fontId="44" fillId="0" borderId="0" xfId="4" applyNumberFormat="1" applyFont="1" applyAlignment="1" applyProtection="1">
      <alignment vertical="center"/>
      <protection locked="0"/>
    </xf>
    <xf numFmtId="41" fontId="44" fillId="0" borderId="0" xfId="4" applyNumberFormat="1" applyFont="1" applyAlignment="1" applyProtection="1">
      <alignment horizontal="right" vertical="center"/>
      <protection locked="0"/>
    </xf>
    <xf numFmtId="0" fontId="44" fillId="0" borderId="0" xfId="4" applyFont="1" applyAlignment="1" applyProtection="1">
      <alignment horizontal="left"/>
      <protection locked="0"/>
    </xf>
    <xf numFmtId="186" fontId="44" fillId="0" borderId="0" xfId="4" applyNumberFormat="1" applyFont="1" applyProtection="1">
      <protection locked="0"/>
    </xf>
    <xf numFmtId="189" fontId="42" fillId="4" borderId="42" xfId="4" applyNumberFormat="1" applyFont="1" applyFill="1" applyBorder="1" applyAlignment="1" applyProtection="1">
      <alignment horizontal="right" vertical="center" shrinkToFit="1"/>
      <protection locked="0"/>
    </xf>
    <xf numFmtId="181" fontId="44" fillId="12" borderId="5" xfId="5" applyNumberFormat="1" applyFont="1" applyFill="1" applyBorder="1" applyAlignment="1" applyProtection="1">
      <alignment vertical="center"/>
      <protection locked="0"/>
    </xf>
    <xf numFmtId="0" fontId="47" fillId="0" borderId="0" xfId="4" applyFont="1" applyAlignment="1" applyProtection="1">
      <alignment vertical="center"/>
      <protection locked="0"/>
    </xf>
    <xf numFmtId="0" fontId="46" fillId="0" borderId="0" xfId="4" applyFont="1" applyAlignment="1" applyProtection="1">
      <alignment horizontal="center" vertical="center"/>
      <protection locked="0"/>
    </xf>
    <xf numFmtId="0" fontId="57" fillId="0" borderId="0" xfId="0" applyFont="1">
      <alignment vertical="center"/>
    </xf>
    <xf numFmtId="0" fontId="53" fillId="3" borderId="0" xfId="0" applyFont="1" applyFill="1">
      <alignment vertical="center"/>
    </xf>
    <xf numFmtId="0" fontId="57" fillId="0" borderId="0" xfId="0" applyFont="1" applyAlignment="1">
      <alignment horizontal="right" vertical="center"/>
    </xf>
    <xf numFmtId="0" fontId="57" fillId="0" borderId="0" xfId="0" applyFont="1" applyAlignment="1">
      <alignment vertical="center" wrapText="1"/>
    </xf>
    <xf numFmtId="0" fontId="57" fillId="0" borderId="0" xfId="0" applyFont="1" applyAlignment="1">
      <alignment horizontal="left" vertical="top" wrapText="1"/>
    </xf>
    <xf numFmtId="0" fontId="59" fillId="0" borderId="0" xfId="0" applyFont="1" applyAlignment="1">
      <alignment horizontal="left" vertical="center"/>
    </xf>
    <xf numFmtId="0" fontId="60" fillId="0" borderId="0" xfId="0" applyFont="1" applyAlignment="1">
      <alignment horizontal="right" vertical="center"/>
    </xf>
    <xf numFmtId="0" fontId="60" fillId="0" borderId="0" xfId="0" applyFont="1" applyAlignment="1">
      <alignment horizontal="center" vertical="center"/>
    </xf>
    <xf numFmtId="0" fontId="60" fillId="0" borderId="0" xfId="0" applyFont="1" applyAlignment="1">
      <alignment horizontal="right" vertical="top"/>
    </xf>
    <xf numFmtId="0" fontId="60" fillId="0" borderId="0" xfId="0" applyFont="1">
      <alignment vertical="center"/>
    </xf>
    <xf numFmtId="0" fontId="57" fillId="0" borderId="0" xfId="0" applyFont="1" applyAlignment="1">
      <alignment horizontal="center" vertical="center"/>
    </xf>
    <xf numFmtId="0" fontId="57" fillId="0" borderId="0" xfId="0" applyFont="1" applyAlignment="1"/>
    <xf numFmtId="0" fontId="57" fillId="0" borderId="17" xfId="0" quotePrefix="1" applyFont="1" applyBorder="1" applyAlignment="1">
      <alignment horizontal="right" vertical="center"/>
    </xf>
    <xf numFmtId="0" fontId="57" fillId="0" borderId="21" xfId="0" applyFont="1" applyBorder="1" applyAlignment="1">
      <alignment horizontal="right" vertical="center"/>
    </xf>
    <xf numFmtId="0" fontId="57" fillId="0" borderId="14" xfId="0" quotePrefix="1" applyFont="1" applyBorder="1" applyAlignment="1">
      <alignment horizontal="right" vertical="center"/>
    </xf>
    <xf numFmtId="0" fontId="57" fillId="0" borderId="15" xfId="0" applyFont="1" applyBorder="1" applyAlignment="1">
      <alignment horizontal="left" vertical="center"/>
    </xf>
    <xf numFmtId="0" fontId="57" fillId="0" borderId="16" xfId="0" applyFont="1" applyBorder="1" applyAlignment="1">
      <alignment horizontal="left" vertical="center"/>
    </xf>
    <xf numFmtId="0" fontId="57" fillId="0" borderId="28" xfId="0" quotePrefix="1" applyFont="1" applyBorder="1" applyAlignment="1">
      <alignment horizontal="right" vertical="center"/>
    </xf>
    <xf numFmtId="0" fontId="57" fillId="0" borderId="8" xfId="0" applyFont="1" applyBorder="1" applyAlignment="1">
      <alignment horizontal="left" vertical="center"/>
    </xf>
    <xf numFmtId="0" fontId="57" fillId="0" borderId="20" xfId="0" applyFont="1" applyBorder="1" applyAlignment="1">
      <alignment horizontal="left" vertical="center"/>
    </xf>
    <xf numFmtId="0" fontId="57" fillId="0" borderId="28" xfId="0" applyFont="1" applyBorder="1" applyAlignment="1">
      <alignment horizontal="right" vertical="center"/>
    </xf>
    <xf numFmtId="0" fontId="57" fillId="0" borderId="9" xfId="0" applyFont="1" applyBorder="1" applyAlignment="1">
      <alignment vertical="center" wrapText="1"/>
    </xf>
    <xf numFmtId="0" fontId="57" fillId="0" borderId="113" xfId="0" applyFont="1" applyBorder="1" applyAlignment="1">
      <alignment vertical="center" wrapText="1"/>
    </xf>
    <xf numFmtId="0" fontId="57" fillId="0" borderId="29" xfId="0" applyFont="1" applyBorder="1" applyAlignment="1">
      <alignment horizontal="left" vertical="center" wrapText="1"/>
    </xf>
    <xf numFmtId="0" fontId="57" fillId="0" borderId="4" xfId="0" applyFont="1" applyBorder="1" applyAlignment="1">
      <alignment horizontal="left" vertical="center" wrapText="1"/>
    </xf>
    <xf numFmtId="0" fontId="57" fillId="0" borderId="4" xfId="0" applyFont="1" applyBorder="1" applyAlignment="1">
      <alignment horizontal="left" vertical="center" shrinkToFit="1"/>
    </xf>
    <xf numFmtId="0" fontId="57" fillId="0" borderId="9" xfId="0" applyFont="1" applyBorder="1" applyAlignment="1">
      <alignment horizontal="left" vertical="center" wrapText="1"/>
    </xf>
    <xf numFmtId="0" fontId="57" fillId="3" borderId="4" xfId="0" applyFont="1" applyFill="1" applyBorder="1" applyAlignment="1">
      <alignment horizontal="center" vertical="center" wrapText="1"/>
    </xf>
    <xf numFmtId="0" fontId="57" fillId="3" borderId="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57" fillId="0" borderId="27" xfId="0" quotePrefix="1" applyFont="1" applyBorder="1" applyAlignment="1">
      <alignment horizontal="right" vertical="center"/>
    </xf>
    <xf numFmtId="0" fontId="57" fillId="0" borderId="10" xfId="0" quotePrefix="1" applyFont="1" applyBorder="1" applyAlignment="1">
      <alignment horizontal="left" vertical="center"/>
    </xf>
    <xf numFmtId="0" fontId="57" fillId="0" borderId="10" xfId="0" applyFont="1" applyBorder="1" applyAlignment="1">
      <alignment vertical="top" wrapText="1"/>
    </xf>
    <xf numFmtId="0" fontId="57" fillId="0" borderId="11" xfId="0" applyFont="1" applyBorder="1" applyAlignment="1">
      <alignment vertical="top" wrapText="1"/>
    </xf>
    <xf numFmtId="0" fontId="57" fillId="0" borderId="28" xfId="0" quotePrefix="1" applyFont="1" applyBorder="1" applyAlignment="1">
      <alignment horizontal="left" vertical="center"/>
    </xf>
    <xf numFmtId="0" fontId="57" fillId="0" borderId="0" xfId="0" quotePrefix="1" applyFont="1" applyAlignment="1">
      <alignment horizontal="left" vertical="center"/>
    </xf>
    <xf numFmtId="0" fontId="57" fillId="0" borderId="0" xfId="0" applyFont="1" applyAlignment="1">
      <alignment vertical="top" wrapText="1"/>
    </xf>
    <xf numFmtId="0" fontId="57" fillId="0" borderId="0" xfId="0" applyFont="1" applyAlignment="1">
      <alignment horizontal="left" vertical="center"/>
    </xf>
    <xf numFmtId="0" fontId="57" fillId="0" borderId="28" xfId="0" applyFont="1" applyBorder="1">
      <alignment vertical="center"/>
    </xf>
    <xf numFmtId="0" fontId="57" fillId="0" borderId="33" xfId="0" applyFont="1" applyBorder="1">
      <alignment vertical="center"/>
    </xf>
    <xf numFmtId="0" fontId="57" fillId="0" borderId="37" xfId="0" applyFont="1" applyBorder="1">
      <alignment vertical="center"/>
    </xf>
    <xf numFmtId="0" fontId="57" fillId="0" borderId="42" xfId="0" applyFont="1" applyBorder="1">
      <alignment vertical="center"/>
    </xf>
    <xf numFmtId="0" fontId="57" fillId="0" borderId="15" xfId="0" quotePrefix="1" applyFont="1" applyBorder="1" applyAlignment="1">
      <alignment horizontal="left" vertical="center"/>
    </xf>
    <xf numFmtId="0" fontId="57" fillId="3" borderId="15" xfId="0" applyFont="1" applyFill="1" applyBorder="1" applyAlignment="1">
      <alignment vertical="top"/>
    </xf>
    <xf numFmtId="176" fontId="57" fillId="0" borderId="15" xfId="0" applyNumberFormat="1" applyFont="1" applyBorder="1" applyAlignment="1">
      <alignment horizontal="center" vertical="center" shrinkToFit="1"/>
    </xf>
    <xf numFmtId="176" fontId="57" fillId="0" borderId="15" xfId="0" applyNumberFormat="1" applyFont="1" applyBorder="1" applyAlignment="1">
      <alignment vertical="center" shrinkToFit="1"/>
    </xf>
    <xf numFmtId="0" fontId="62" fillId="0" borderId="15" xfId="0" applyFont="1" applyBorder="1">
      <alignment vertical="center"/>
    </xf>
    <xf numFmtId="0" fontId="57" fillId="0" borderId="44" xfId="0" quotePrefix="1" applyFont="1" applyBorder="1" applyAlignment="1">
      <alignment horizontal="right" vertical="center"/>
    </xf>
    <xf numFmtId="0" fontId="57" fillId="0" borderId="45" xfId="0" quotePrefix="1" applyFont="1" applyBorder="1" applyAlignment="1">
      <alignment horizontal="left" vertical="center"/>
    </xf>
    <xf numFmtId="0" fontId="57" fillId="3" borderId="45" xfId="0" applyFont="1" applyFill="1" applyBorder="1" applyAlignment="1">
      <alignment vertical="top"/>
    </xf>
    <xf numFmtId="176" fontId="57" fillId="0" borderId="45" xfId="0" applyNumberFormat="1" applyFont="1" applyBorder="1" applyAlignment="1">
      <alignment horizontal="center" vertical="center" shrinkToFit="1"/>
    </xf>
    <xf numFmtId="176" fontId="57" fillId="0" borderId="45" xfId="0" applyNumberFormat="1" applyFont="1" applyBorder="1" applyAlignment="1">
      <alignment vertical="center" shrinkToFit="1"/>
    </xf>
    <xf numFmtId="0" fontId="62" fillId="0" borderId="45" xfId="0" applyFont="1" applyBorder="1">
      <alignment vertical="center"/>
    </xf>
    <xf numFmtId="0" fontId="57" fillId="0" borderId="32" xfId="0" quotePrefix="1" applyFont="1" applyBorder="1" applyAlignment="1">
      <alignment horizontal="right" vertical="center"/>
    </xf>
    <xf numFmtId="0" fontId="57" fillId="0" borderId="33" xfId="0" quotePrefix="1" applyFont="1" applyBorder="1" applyAlignment="1">
      <alignment horizontal="left" vertical="center"/>
    </xf>
    <xf numFmtId="0" fontId="57" fillId="3" borderId="47" xfId="0" applyFont="1" applyFill="1" applyBorder="1" applyAlignment="1">
      <alignment vertical="top"/>
    </xf>
    <xf numFmtId="176" fontId="57" fillId="0" borderId="33" xfId="0" applyNumberFormat="1" applyFont="1" applyBorder="1" applyAlignment="1">
      <alignment horizontal="center" vertical="center" shrinkToFit="1"/>
    </xf>
    <xf numFmtId="0" fontId="62" fillId="0" borderId="33" xfId="0" applyFont="1" applyBorder="1">
      <alignment vertical="center"/>
    </xf>
    <xf numFmtId="0" fontId="53" fillId="0" borderId="0" xfId="0" quotePrefix="1" applyFont="1" applyAlignment="1">
      <alignment horizontal="left" vertical="center"/>
    </xf>
    <xf numFmtId="0" fontId="57" fillId="3" borderId="49" xfId="0" applyFont="1" applyFill="1" applyBorder="1" applyAlignment="1">
      <alignment vertical="top"/>
    </xf>
    <xf numFmtId="0" fontId="53" fillId="3" borderId="49" xfId="0" applyFont="1" applyFill="1" applyBorder="1" applyAlignment="1">
      <alignment horizontal="right" vertical="top"/>
    </xf>
    <xf numFmtId="0" fontId="57" fillId="0" borderId="56" xfId="0" quotePrefix="1" applyFont="1" applyBorder="1" applyAlignment="1">
      <alignment horizontal="right" vertical="center"/>
    </xf>
    <xf numFmtId="0" fontId="53" fillId="0" borderId="48" xfId="0" quotePrefix="1" applyFont="1" applyBorder="1" applyAlignment="1">
      <alignment horizontal="left" vertical="center"/>
    </xf>
    <xf numFmtId="0" fontId="53" fillId="3" borderId="48" xfId="0" applyFont="1" applyFill="1" applyBorder="1" applyAlignment="1">
      <alignment horizontal="right" vertical="top"/>
    </xf>
    <xf numFmtId="176" fontId="53" fillId="0" borderId="48" xfId="0" applyNumberFormat="1" applyFont="1" applyBorder="1" applyAlignment="1">
      <alignment horizontal="center" vertical="center" shrinkToFit="1"/>
    </xf>
    <xf numFmtId="0" fontId="53" fillId="0" borderId="48" xfId="0" applyFont="1" applyBorder="1" applyAlignment="1">
      <alignment vertical="top"/>
    </xf>
    <xf numFmtId="0" fontId="57" fillId="0" borderId="28" xfId="0" quotePrefix="1" applyFont="1" applyBorder="1" applyAlignment="1">
      <alignment vertical="top" wrapText="1"/>
    </xf>
    <xf numFmtId="0" fontId="53" fillId="0" borderId="45" xfId="0" quotePrefix="1" applyFont="1" applyBorder="1" applyAlignment="1">
      <alignment horizontal="left" vertical="center"/>
    </xf>
    <xf numFmtId="0" fontId="57" fillId="0" borderId="50" xfId="0" applyFont="1" applyBorder="1">
      <alignment vertical="center"/>
    </xf>
    <xf numFmtId="176" fontId="53" fillId="0" borderId="52" xfId="0" applyNumberFormat="1" applyFont="1" applyBorder="1" applyAlignment="1">
      <alignment horizontal="left" vertical="center"/>
    </xf>
    <xf numFmtId="176" fontId="59" fillId="0" borderId="52" xfId="0" applyNumberFormat="1" applyFont="1" applyBorder="1" applyAlignment="1">
      <alignment horizontal="left" vertical="center"/>
    </xf>
    <xf numFmtId="176" fontId="53" fillId="0" borderId="52" xfId="0" applyNumberFormat="1" applyFont="1" applyBorder="1" applyAlignment="1">
      <alignment horizontal="center" vertical="center" shrinkToFit="1"/>
    </xf>
    <xf numFmtId="0" fontId="53" fillId="0" borderId="52" xfId="0" applyFont="1" applyBorder="1" applyAlignment="1">
      <alignment vertical="top"/>
    </xf>
    <xf numFmtId="0" fontId="57" fillId="0" borderId="10" xfId="0" applyFont="1" applyBorder="1">
      <alignment vertical="center"/>
    </xf>
    <xf numFmtId="0" fontId="57" fillId="0" borderId="11" xfId="0" applyFont="1" applyBorder="1">
      <alignment vertical="center"/>
    </xf>
    <xf numFmtId="0" fontId="57" fillId="0" borderId="28" xfId="0" applyFont="1" applyBorder="1" applyAlignment="1">
      <alignment vertical="center" wrapText="1"/>
    </xf>
    <xf numFmtId="0" fontId="57" fillId="0" borderId="56" xfId="0" applyFont="1" applyBorder="1" applyAlignment="1">
      <alignment vertical="center" wrapText="1"/>
    </xf>
    <xf numFmtId="0" fontId="57" fillId="0" borderId="58" xfId="0" applyFont="1" applyBorder="1" applyAlignment="1">
      <alignment vertical="center" wrapText="1"/>
    </xf>
    <xf numFmtId="0" fontId="63" fillId="0" borderId="111" xfId="0" applyFont="1" applyBorder="1" applyAlignment="1">
      <alignment horizontal="left" vertical="center" wrapText="1"/>
    </xf>
    <xf numFmtId="0" fontId="57" fillId="0" borderId="30" xfId="0" applyFont="1" applyBorder="1" applyAlignment="1">
      <alignment vertical="center" wrapText="1"/>
    </xf>
    <xf numFmtId="0" fontId="57" fillId="0" borderId="15" xfId="0" applyFont="1" applyBorder="1" applyAlignment="1">
      <alignment vertical="center" wrapText="1"/>
    </xf>
    <xf numFmtId="0" fontId="57" fillId="0" borderId="15" xfId="0" applyFont="1" applyBorder="1" applyAlignment="1">
      <alignment horizontal="right" vertical="center"/>
    </xf>
    <xf numFmtId="0" fontId="57" fillId="0" borderId="15" xfId="0" applyFont="1" applyBorder="1" applyAlignment="1">
      <alignment horizontal="center" vertical="center"/>
    </xf>
    <xf numFmtId="0" fontId="57" fillId="0" borderId="15" xfId="0" applyFont="1" applyBorder="1">
      <alignment vertical="center"/>
    </xf>
    <xf numFmtId="0" fontId="53" fillId="0" borderId="45" xfId="0" applyFont="1" applyBorder="1" applyAlignment="1">
      <alignment horizontal="left" vertical="center"/>
    </xf>
    <xf numFmtId="0" fontId="57" fillId="0" borderId="45" xfId="0" applyFont="1" applyBorder="1" applyAlignment="1">
      <alignment horizontal="left" vertical="center"/>
    </xf>
    <xf numFmtId="0" fontId="57" fillId="0" borderId="46" xfId="0" applyFont="1" applyBorder="1" applyAlignment="1">
      <alignment horizontal="left" vertical="center"/>
    </xf>
    <xf numFmtId="0" fontId="57" fillId="3" borderId="32" xfId="0" applyFont="1" applyFill="1" applyBorder="1" applyAlignment="1">
      <alignment vertical="center" wrapText="1"/>
    </xf>
    <xf numFmtId="0" fontId="57" fillId="0" borderId="33" xfId="0" applyFont="1" applyBorder="1" applyAlignment="1">
      <alignment horizontal="left" vertical="center"/>
    </xf>
    <xf numFmtId="0" fontId="57" fillId="0" borderId="33" xfId="0" applyFont="1" applyBorder="1" applyAlignment="1">
      <alignment horizontal="left" vertical="center" wrapText="1"/>
    </xf>
    <xf numFmtId="0" fontId="57" fillId="0" borderId="34" xfId="0" applyFont="1" applyBorder="1" applyAlignment="1">
      <alignment horizontal="left" vertical="center" wrapText="1"/>
    </xf>
    <xf numFmtId="0" fontId="57" fillId="3" borderId="28" xfId="0" applyFont="1" applyFill="1" applyBorder="1" applyAlignment="1">
      <alignment vertical="center" wrapText="1"/>
    </xf>
    <xf numFmtId="0" fontId="57" fillId="0" borderId="13" xfId="0" applyFont="1" applyBorder="1" applyAlignment="1">
      <alignment horizontal="left" vertical="center" wrapText="1"/>
    </xf>
    <xf numFmtId="0" fontId="57" fillId="3" borderId="21" xfId="0" applyFont="1" applyFill="1" applyBorder="1" applyAlignment="1">
      <alignment vertical="center" wrapText="1"/>
    </xf>
    <xf numFmtId="0" fontId="57" fillId="0" borderId="35" xfId="0" applyFont="1" applyBorder="1" applyAlignment="1">
      <alignment horizontal="left" vertical="center"/>
    </xf>
    <xf numFmtId="0" fontId="57" fillId="0" borderId="35" xfId="0" applyFont="1" applyBorder="1" applyAlignment="1">
      <alignment horizontal="left" vertical="center" wrapText="1"/>
    </xf>
    <xf numFmtId="0" fontId="57" fillId="0" borderId="35" xfId="0" applyFont="1" applyBorder="1" applyAlignment="1">
      <alignment horizontal="right" vertical="center" wrapText="1"/>
    </xf>
    <xf numFmtId="0" fontId="57" fillId="0" borderId="35" xfId="0" applyFont="1" applyBorder="1" applyAlignment="1">
      <alignment horizontal="left" vertical="center" shrinkToFit="1"/>
    </xf>
    <xf numFmtId="0" fontId="53" fillId="0" borderId="36" xfId="0" applyFont="1" applyBorder="1" applyAlignment="1">
      <alignment horizontal="left" vertical="center" wrapText="1"/>
    </xf>
    <xf numFmtId="0" fontId="57" fillId="0" borderId="5" xfId="0" quotePrefix="1" applyFont="1" applyBorder="1" applyAlignment="1">
      <alignment horizontal="right" vertical="center"/>
    </xf>
    <xf numFmtId="0" fontId="57" fillId="0" borderId="6" xfId="0" quotePrefix="1" applyFont="1" applyBorder="1" applyAlignment="1">
      <alignment horizontal="left" vertical="center"/>
    </xf>
    <xf numFmtId="176" fontId="57" fillId="0" borderId="6" xfId="0" applyNumberFormat="1" applyFont="1" applyBorder="1" applyAlignment="1">
      <alignment horizontal="center" vertical="center" shrinkToFit="1"/>
    </xf>
    <xf numFmtId="0" fontId="57" fillId="0" borderId="6" xfId="0" applyFont="1" applyBorder="1" applyAlignment="1">
      <alignment horizontal="left" vertical="center" wrapText="1"/>
    </xf>
    <xf numFmtId="0" fontId="57" fillId="0" borderId="7" xfId="0" applyFont="1" applyBorder="1" applyAlignment="1">
      <alignment horizontal="left" vertical="center" wrapText="1"/>
    </xf>
    <xf numFmtId="38" fontId="57" fillId="4" borderId="5" xfId="1" applyFont="1" applyFill="1" applyBorder="1" applyAlignment="1">
      <alignment vertical="center" shrinkToFit="1"/>
    </xf>
    <xf numFmtId="38" fontId="57" fillId="0" borderId="6" xfId="1" applyFont="1" applyFill="1" applyBorder="1" applyAlignment="1">
      <alignment vertical="center" shrinkToFit="1"/>
    </xf>
    <xf numFmtId="38" fontId="57" fillId="0" borderId="7" xfId="1" applyFont="1" applyFill="1" applyBorder="1" applyAlignment="1">
      <alignment vertical="center" shrinkToFit="1"/>
    </xf>
    <xf numFmtId="0" fontId="57" fillId="0" borderId="35" xfId="0" quotePrefix="1" applyFont="1" applyBorder="1" applyAlignment="1">
      <alignment horizontal="left" vertical="center"/>
    </xf>
    <xf numFmtId="38" fontId="57" fillId="4" borderId="35" xfId="1" applyFont="1" applyFill="1" applyBorder="1" applyAlignment="1">
      <alignment vertical="center" shrinkToFit="1"/>
    </xf>
    <xf numFmtId="0" fontId="53" fillId="0" borderId="64" xfId="0" applyFont="1" applyBorder="1" applyAlignment="1">
      <alignment horizontal="right" vertical="center" wrapText="1"/>
    </xf>
    <xf numFmtId="0" fontId="57" fillId="0" borderId="15" xfId="0" applyFont="1" applyBorder="1" applyAlignment="1">
      <alignment horizontal="center" vertical="top"/>
    </xf>
    <xf numFmtId="0" fontId="57" fillId="0" borderId="15" xfId="0" applyFont="1" applyBorder="1" applyAlignment="1">
      <alignment vertical="top" wrapText="1"/>
    </xf>
    <xf numFmtId="0" fontId="57" fillId="0" borderId="16" xfId="0" applyFont="1" applyBorder="1" applyAlignment="1">
      <alignment vertical="top" wrapText="1"/>
    </xf>
    <xf numFmtId="0" fontId="57" fillId="0" borderId="44" xfId="0" applyFont="1" applyBorder="1" applyAlignment="1">
      <alignment horizontal="right" vertical="center"/>
    </xf>
    <xf numFmtId="0" fontId="57" fillId="0" borderId="45" xfId="0" applyFont="1" applyBorder="1" applyAlignment="1">
      <alignment horizontal="right" vertical="center"/>
    </xf>
    <xf numFmtId="0" fontId="53" fillId="0" borderId="45" xfId="0" applyFont="1" applyBorder="1" applyAlignment="1">
      <alignment vertical="center" shrinkToFit="1"/>
    </xf>
    <xf numFmtId="0" fontId="57" fillId="4" borderId="45" xfId="0" applyFont="1" applyFill="1" applyBorder="1" applyAlignment="1">
      <alignment horizontal="center" vertical="center" shrinkToFit="1"/>
    </xf>
    <xf numFmtId="0" fontId="53" fillId="0" borderId="45" xfId="0" applyFont="1" applyBorder="1" applyAlignment="1">
      <alignment vertical="center" wrapText="1"/>
    </xf>
    <xf numFmtId="0" fontId="57" fillId="0" borderId="46" xfId="0" applyFont="1" applyBorder="1" applyAlignment="1">
      <alignment vertical="top" wrapText="1"/>
    </xf>
    <xf numFmtId="0" fontId="57" fillId="0" borderId="12" xfId="0" applyFont="1" applyBorder="1">
      <alignment vertical="center"/>
    </xf>
    <xf numFmtId="0" fontId="57" fillId="0" borderId="13" xfId="0" applyFont="1" applyBorder="1">
      <alignment vertical="center"/>
    </xf>
    <xf numFmtId="0" fontId="57" fillId="4" borderId="61" xfId="0" applyFont="1" applyFill="1" applyBorder="1" applyAlignment="1">
      <alignment horizontal="left" vertical="center"/>
    </xf>
    <xf numFmtId="0" fontId="57" fillId="4" borderId="63" xfId="0" applyFont="1" applyFill="1" applyBorder="1" applyAlignment="1">
      <alignment horizontal="left" vertical="center"/>
    </xf>
    <xf numFmtId="38" fontId="57" fillId="0" borderId="14" xfId="1" applyFont="1" applyFill="1" applyBorder="1" applyAlignment="1">
      <alignment vertical="center"/>
    </xf>
    <xf numFmtId="38" fontId="57" fillId="0" borderId="15" xfId="1" applyFont="1" applyFill="1" applyBorder="1" applyAlignment="1">
      <alignment vertical="center" shrinkToFit="1"/>
    </xf>
    <xf numFmtId="38" fontId="57" fillId="4" borderId="15" xfId="1" applyFont="1" applyFill="1" applyBorder="1" applyAlignment="1">
      <alignment vertical="center" shrinkToFit="1"/>
    </xf>
    <xf numFmtId="38" fontId="57" fillId="0" borderId="16" xfId="1" applyFont="1" applyFill="1" applyBorder="1" applyAlignment="1">
      <alignment vertical="center" shrinkToFit="1"/>
    </xf>
    <xf numFmtId="0" fontId="57" fillId="0" borderId="21" xfId="0" quotePrefix="1" applyFont="1" applyBorder="1" applyAlignment="1">
      <alignment horizontal="right" vertical="center"/>
    </xf>
    <xf numFmtId="38" fontId="57" fillId="0" borderId="35" xfId="1" applyFont="1" applyFill="1" applyBorder="1" applyAlignment="1">
      <alignment vertical="center" shrinkToFit="1"/>
    </xf>
    <xf numFmtId="38" fontId="57" fillId="0" borderId="36" xfId="1" applyFont="1" applyFill="1" applyBorder="1" applyAlignment="1">
      <alignment vertical="center" shrinkToFit="1"/>
    </xf>
    <xf numFmtId="0" fontId="65" fillId="3" borderId="13" xfId="0" applyFont="1" applyFill="1" applyBorder="1" applyAlignment="1">
      <alignment vertical="center" wrapText="1"/>
    </xf>
    <xf numFmtId="176" fontId="57" fillId="0" borderId="35" xfId="0" applyNumberFormat="1" applyFont="1" applyBorder="1" applyAlignment="1">
      <alignment horizontal="center" vertical="center" shrinkToFit="1"/>
    </xf>
    <xf numFmtId="0" fontId="57" fillId="0" borderId="32" xfId="0" applyFont="1" applyBorder="1" applyAlignment="1">
      <alignment horizontal="right" vertical="center"/>
    </xf>
    <xf numFmtId="0" fontId="65" fillId="0" borderId="0" xfId="0" applyFont="1">
      <alignment vertical="center"/>
    </xf>
    <xf numFmtId="0" fontId="66" fillId="3" borderId="0" xfId="0" applyFont="1" applyFill="1">
      <alignment vertical="center"/>
    </xf>
    <xf numFmtId="0" fontId="57" fillId="4" borderId="61" xfId="0" applyFont="1" applyFill="1" applyBorder="1" applyAlignment="1">
      <alignment vertical="center" shrinkToFit="1"/>
    </xf>
    <xf numFmtId="0" fontId="57" fillId="0" borderId="61" xfId="0" applyFont="1" applyBorder="1" applyAlignment="1">
      <alignment horizontal="left" vertical="center"/>
    </xf>
    <xf numFmtId="0" fontId="53" fillId="4" borderId="61" xfId="0" applyFont="1" applyFill="1" applyBorder="1" applyAlignment="1">
      <alignment vertical="center" wrapText="1"/>
    </xf>
    <xf numFmtId="0" fontId="57" fillId="0" borderId="34" xfId="0" applyFont="1" applyBorder="1">
      <alignment vertical="center"/>
    </xf>
    <xf numFmtId="0" fontId="57" fillId="0" borderId="32" xfId="0" applyFont="1" applyBorder="1">
      <alignment vertical="center"/>
    </xf>
    <xf numFmtId="0" fontId="57" fillId="0" borderId="15" xfId="0" applyFont="1" applyBorder="1" applyAlignment="1">
      <alignment horizontal="left" vertical="top" wrapText="1"/>
    </xf>
    <xf numFmtId="38" fontId="57" fillId="4" borderId="6" xfId="1" applyFont="1" applyFill="1" applyBorder="1" applyAlignment="1">
      <alignment vertical="center" shrinkToFit="1"/>
    </xf>
    <xf numFmtId="0" fontId="53" fillId="0" borderId="164" xfId="0" applyFont="1" applyBorder="1" applyAlignment="1">
      <alignment horizontal="right" vertical="center"/>
    </xf>
    <xf numFmtId="0" fontId="70" fillId="0" borderId="0" xfId="0" applyFont="1">
      <alignment vertical="center"/>
    </xf>
    <xf numFmtId="0" fontId="72" fillId="0" borderId="0" xfId="0" applyFont="1">
      <alignment vertical="center"/>
    </xf>
    <xf numFmtId="0" fontId="57" fillId="0" borderId="0" xfId="0" applyFont="1" applyAlignment="1">
      <alignment horizontal="justify" vertical="center"/>
    </xf>
    <xf numFmtId="0" fontId="73" fillId="0" borderId="0" xfId="0" applyFont="1">
      <alignment vertical="center"/>
    </xf>
    <xf numFmtId="0" fontId="70" fillId="0" borderId="0" xfId="0" applyFont="1" applyAlignment="1">
      <alignment vertical="top" wrapText="1"/>
    </xf>
    <xf numFmtId="0" fontId="57" fillId="0" borderId="6" xfId="0" applyFont="1" applyBorder="1" applyAlignment="1">
      <alignment horizontal="center" vertical="center" wrapText="1"/>
    </xf>
    <xf numFmtId="0" fontId="57" fillId="0" borderId="4" xfId="0" applyFont="1" applyBorder="1" applyAlignment="1">
      <alignment horizontal="center" vertical="center" wrapText="1"/>
    </xf>
    <xf numFmtId="0" fontId="70" fillId="0" borderId="0" xfId="0" applyFont="1" applyAlignment="1">
      <alignment horizontal="left" vertical="center"/>
    </xf>
    <xf numFmtId="0" fontId="70" fillId="0" borderId="0" xfId="0" applyFont="1" applyAlignment="1">
      <alignment vertical="center" wrapText="1"/>
    </xf>
    <xf numFmtId="0" fontId="74" fillId="0" borderId="0" xfId="0" applyFont="1" applyAlignment="1">
      <alignment vertical="top" wrapText="1"/>
    </xf>
    <xf numFmtId="0" fontId="29" fillId="4" borderId="14" xfId="0" applyFont="1" applyFill="1" applyBorder="1" applyAlignment="1">
      <alignment horizontal="center" vertical="center"/>
      <extLst>
        <ext xmlns:xfpb="http://schemas.microsoft.com/office/spreadsheetml/2022/featurepropertybag" uri="{C7286773-470A-42A8-94C5-96B5CB345126}">
          <xfpb:xfComplement i="0"/>
        </ext>
      </extLst>
    </xf>
    <xf numFmtId="0" fontId="29" fillId="4" borderId="28" xfId="0" applyFont="1" applyFill="1" applyBorder="1" applyAlignment="1">
      <alignment horizontal="center" vertical="center"/>
      <extLst>
        <ext xmlns:xfpb="http://schemas.microsoft.com/office/spreadsheetml/2022/featurepropertybag" uri="{C7286773-470A-42A8-94C5-96B5CB345126}">
          <xfpb:xfComplement i="0"/>
        </ext>
      </extLst>
    </xf>
    <xf numFmtId="0" fontId="29" fillId="4" borderId="21" xfId="0" applyFont="1" applyFill="1" applyBorder="1" applyAlignment="1">
      <alignment horizontal="center" vertical="center"/>
      <extLst>
        <ext xmlns:xfpb="http://schemas.microsoft.com/office/spreadsheetml/2022/featurepropertybag" uri="{C7286773-470A-42A8-94C5-96B5CB345126}">
          <xfpb:xfComplement i="0"/>
        </ext>
      </extLst>
    </xf>
    <xf numFmtId="0" fontId="37" fillId="0" borderId="0" xfId="0" applyFont="1">
      <alignment vertical="center"/>
    </xf>
    <xf numFmtId="0" fontId="37" fillId="0" borderId="0" xfId="0" applyFont="1" applyAlignment="1">
      <alignment horizontal="right" vertical="center"/>
    </xf>
    <xf numFmtId="0" fontId="37" fillId="10" borderId="21" xfId="0" applyFont="1" applyFill="1" applyBorder="1" applyAlignment="1">
      <alignment horizontal="center" vertical="center"/>
    </xf>
    <xf numFmtId="0" fontId="37" fillId="10" borderId="36" xfId="0" applyFont="1" applyFill="1" applyBorder="1" applyAlignment="1">
      <alignment horizontal="center" vertical="center"/>
    </xf>
    <xf numFmtId="0" fontId="57" fillId="0" borderId="0" xfId="3" applyFont="1"/>
    <xf numFmtId="0" fontId="57" fillId="0" borderId="0" xfId="3" applyFont="1" applyAlignment="1">
      <alignment vertical="center"/>
    </xf>
    <xf numFmtId="0" fontId="73" fillId="0" borderId="0" xfId="3" applyFont="1" applyAlignment="1">
      <alignment horizontal="left" vertical="center"/>
    </xf>
    <xf numFmtId="0" fontId="73" fillId="0" borderId="0" xfId="3" applyFont="1" applyAlignment="1">
      <alignment vertical="center"/>
    </xf>
    <xf numFmtId="0" fontId="79" fillId="0" borderId="71" xfId="3" applyFont="1" applyBorder="1" applyAlignment="1">
      <alignment horizontal="center" vertical="center"/>
    </xf>
    <xf numFmtId="0" fontId="79" fillId="0" borderId="72" xfId="3" applyFont="1" applyBorder="1" applyAlignment="1">
      <alignment horizontal="center"/>
    </xf>
    <xf numFmtId="0" fontId="57" fillId="0" borderId="35" xfId="3" applyFont="1" applyBorder="1" applyAlignment="1">
      <alignment vertical="center"/>
    </xf>
    <xf numFmtId="0" fontId="57" fillId="0" borderId="35" xfId="3" applyFont="1" applyBorder="1" applyAlignment="1">
      <alignment horizontal="center" vertical="center"/>
    </xf>
    <xf numFmtId="0" fontId="57" fillId="0" borderId="35" xfId="3" applyFont="1" applyBorder="1" applyAlignment="1">
      <alignment horizontal="right" vertical="center"/>
    </xf>
    <xf numFmtId="0" fontId="79" fillId="0" borderId="72" xfId="3" applyFont="1" applyBorder="1" applyAlignment="1">
      <alignment horizontal="center" vertical="center"/>
    </xf>
    <xf numFmtId="0" fontId="64" fillId="0" borderId="14" xfId="3" applyFont="1" applyBorder="1" applyAlignment="1">
      <alignment horizontal="left" vertical="center" shrinkToFit="1"/>
    </xf>
    <xf numFmtId="0" fontId="73" fillId="0" borderId="25" xfId="3" applyFont="1" applyBorder="1" applyAlignment="1">
      <alignment horizontal="left" vertical="center" wrapText="1" shrinkToFit="1"/>
    </xf>
    <xf numFmtId="0" fontId="57" fillId="0" borderId="28" xfId="3" applyFont="1" applyBorder="1"/>
    <xf numFmtId="0" fontId="80" fillId="0" borderId="73" xfId="3" applyFont="1" applyBorder="1" applyAlignment="1">
      <alignment horizontal="center" vertical="center"/>
    </xf>
    <xf numFmtId="0" fontId="68" fillId="0" borderId="0" xfId="3" applyFont="1" applyAlignment="1">
      <alignment horizontal="center" vertical="center"/>
    </xf>
    <xf numFmtId="0" fontId="68" fillId="0" borderId="29" xfId="3" applyFont="1" applyBorder="1" applyAlignment="1">
      <alignment horizontal="left" vertical="center"/>
    </xf>
    <xf numFmtId="0" fontId="68" fillId="0" borderId="35" xfId="3" applyFont="1" applyBorder="1" applyAlignment="1">
      <alignment horizontal="left" vertical="center"/>
    </xf>
    <xf numFmtId="0" fontId="57" fillId="6" borderId="35" xfId="3" applyFont="1" applyFill="1" applyBorder="1" applyAlignment="1">
      <alignment vertical="center"/>
    </xf>
    <xf numFmtId="0" fontId="57" fillId="6" borderId="36" xfId="3" applyFont="1" applyFill="1" applyBorder="1" applyAlignment="1">
      <alignment vertical="center"/>
    </xf>
    <xf numFmtId="0" fontId="79" fillId="0" borderId="75" xfId="3" applyFont="1" applyBorder="1" applyAlignment="1">
      <alignment horizontal="center"/>
    </xf>
    <xf numFmtId="0" fontId="79" fillId="0" borderId="75" xfId="3" applyFont="1" applyBorder="1" applyAlignment="1">
      <alignment horizontal="center" vertical="center"/>
    </xf>
    <xf numFmtId="0" fontId="57" fillId="0" borderId="0" xfId="3" applyFont="1" applyAlignment="1">
      <alignment horizontal="center" vertical="center"/>
    </xf>
    <xf numFmtId="0" fontId="57" fillId="0" borderId="4" xfId="3" applyFont="1" applyBorder="1" applyAlignment="1">
      <alignment horizontal="left" vertical="center"/>
    </xf>
    <xf numFmtId="0" fontId="57" fillId="0" borderId="6" xfId="3" applyFont="1" applyBorder="1" applyAlignment="1">
      <alignment horizontal="left" vertical="center"/>
    </xf>
    <xf numFmtId="0" fontId="68" fillId="5" borderId="6" xfId="3" applyFont="1" applyFill="1" applyBorder="1" applyAlignment="1" applyProtection="1">
      <alignment horizontal="center" vertical="center"/>
      <protection locked="0"/>
    </xf>
    <xf numFmtId="0" fontId="68" fillId="0" borderId="6" xfId="3" applyFont="1" applyBorder="1" applyAlignment="1">
      <alignment horizontal="center" vertical="center"/>
    </xf>
    <xf numFmtId="0" fontId="68" fillId="5" borderId="6" xfId="3" applyFont="1" applyFill="1" applyBorder="1" applyAlignment="1" applyProtection="1">
      <alignment horizontal="left" vertical="center"/>
      <protection locked="0"/>
    </xf>
    <xf numFmtId="0" fontId="57" fillId="0" borderId="7" xfId="3" applyFont="1" applyBorder="1" applyAlignment="1">
      <alignment horizontal="left" vertical="center"/>
    </xf>
    <xf numFmtId="0" fontId="57" fillId="0" borderId="7" xfId="3" applyFont="1" applyBorder="1" applyAlignment="1">
      <alignment horizontal="center" vertical="center"/>
    </xf>
    <xf numFmtId="0" fontId="57" fillId="0" borderId="76" xfId="3" applyFont="1" applyBorder="1" applyAlignment="1">
      <alignment horizontal="center"/>
    </xf>
    <xf numFmtId="0" fontId="57" fillId="0" borderId="77" xfId="3" applyFont="1" applyBorder="1" applyAlignment="1">
      <alignment horizontal="center" vertical="center"/>
    </xf>
    <xf numFmtId="0" fontId="68" fillId="0" borderId="29" xfId="3" applyFont="1" applyBorder="1" applyAlignment="1">
      <alignment horizontal="left" vertical="center" wrapText="1"/>
    </xf>
    <xf numFmtId="0" fontId="57" fillId="0" borderId="77" xfId="3" applyFont="1" applyBorder="1" applyAlignment="1">
      <alignment horizontal="center"/>
    </xf>
    <xf numFmtId="0" fontId="68" fillId="0" borderId="4" xfId="3" applyFont="1" applyBorder="1" applyAlignment="1">
      <alignment vertical="center" wrapText="1"/>
    </xf>
    <xf numFmtId="0" fontId="68" fillId="0" borderId="8" xfId="3" applyFont="1" applyBorder="1" applyAlignment="1">
      <alignment vertical="center" wrapText="1" shrinkToFit="1"/>
    </xf>
    <xf numFmtId="0" fontId="57" fillId="0" borderId="6" xfId="3" applyFont="1" applyBorder="1" applyAlignment="1">
      <alignment vertical="center" wrapText="1" shrinkToFit="1"/>
    </xf>
    <xf numFmtId="0" fontId="57" fillId="0" borderId="7" xfId="3" applyFont="1" applyBorder="1" applyAlignment="1">
      <alignment horizontal="left" vertical="center" shrinkToFit="1"/>
    </xf>
    <xf numFmtId="0" fontId="57" fillId="0" borderId="6" xfId="3" applyFont="1" applyBorder="1" applyAlignment="1">
      <alignment horizontal="center" vertical="center" wrapText="1"/>
    </xf>
    <xf numFmtId="0" fontId="53" fillId="0" borderId="7" xfId="3" applyFont="1" applyBorder="1" applyAlignment="1">
      <alignment vertical="center" wrapText="1"/>
    </xf>
    <xf numFmtId="0" fontId="57" fillId="0" borderId="5" xfId="3" applyFont="1" applyBorder="1" applyAlignment="1">
      <alignment vertical="center"/>
    </xf>
    <xf numFmtId="0" fontId="57" fillId="0" borderId="6" xfId="3" applyFont="1" applyBorder="1" applyAlignment="1">
      <alignment horizontal="right" vertical="center"/>
    </xf>
    <xf numFmtId="0" fontId="57" fillId="5" borderId="6" xfId="3" applyFont="1" applyFill="1" applyBorder="1" applyAlignment="1" applyProtection="1">
      <alignment horizontal="right" vertical="center"/>
      <protection locked="0"/>
    </xf>
    <xf numFmtId="0" fontId="57" fillId="0" borderId="7" xfId="3" applyFont="1" applyBorder="1" applyAlignment="1">
      <alignment vertical="center"/>
    </xf>
    <xf numFmtId="0" fontId="79" fillId="0" borderId="80" xfId="3" applyFont="1" applyBorder="1" applyAlignment="1">
      <alignment wrapText="1"/>
    </xf>
    <xf numFmtId="0" fontId="79" fillId="0" borderId="81" xfId="3" applyFont="1" applyBorder="1"/>
    <xf numFmtId="0" fontId="57" fillId="0" borderId="4" xfId="3" applyFont="1" applyBorder="1" applyAlignment="1">
      <alignment vertical="center" wrapText="1" shrinkToFit="1"/>
    </xf>
    <xf numFmtId="0" fontId="57" fillId="0" borderId="80" xfId="3" applyFont="1" applyBorder="1" applyAlignment="1">
      <alignment horizontal="center" vertical="center"/>
    </xf>
    <xf numFmtId="0" fontId="57" fillId="0" borderId="81" xfId="3" applyFont="1" applyBorder="1" applyAlignment="1">
      <alignment horizontal="left" vertical="center"/>
    </xf>
    <xf numFmtId="0" fontId="57" fillId="0" borderId="6" xfId="3" applyFont="1" applyBorder="1" applyAlignment="1">
      <alignment vertical="center"/>
    </xf>
    <xf numFmtId="0" fontId="57" fillId="0" borderId="82" xfId="3" applyFont="1" applyBorder="1" applyAlignment="1">
      <alignment horizontal="center" vertical="center"/>
    </xf>
    <xf numFmtId="0" fontId="57" fillId="0" borderId="75" xfId="3" applyFont="1" applyBorder="1" applyAlignment="1">
      <alignment horizontal="left" vertical="center"/>
    </xf>
    <xf numFmtId="0" fontId="70" fillId="0" borderId="0" xfId="3" applyFont="1"/>
    <xf numFmtId="0" fontId="81" fillId="6" borderId="0" xfId="3" applyFont="1" applyFill="1"/>
    <xf numFmtId="0" fontId="57" fillId="6" borderId="0" xfId="3" applyFont="1" applyFill="1"/>
    <xf numFmtId="0" fontId="68" fillId="6" borderId="0" xfId="3" applyFont="1" applyFill="1"/>
    <xf numFmtId="0" fontId="68" fillId="6" borderId="13" xfId="3" applyFont="1" applyFill="1" applyBorder="1"/>
    <xf numFmtId="0" fontId="70" fillId="6" borderId="28" xfId="3" applyFont="1" applyFill="1" applyBorder="1" applyAlignment="1">
      <alignment horizontal="distributed"/>
    </xf>
    <xf numFmtId="0" fontId="70" fillId="6" borderId="0" xfId="3" applyFont="1" applyFill="1"/>
    <xf numFmtId="0" fontId="68" fillId="6" borderId="0" xfId="3" applyFont="1" applyFill="1" applyAlignment="1">
      <alignment horizontal="left"/>
    </xf>
    <xf numFmtId="0" fontId="57" fillId="6" borderId="0" xfId="3" applyFont="1" applyFill="1" applyAlignment="1">
      <alignment horizontal="left"/>
    </xf>
    <xf numFmtId="0" fontId="68" fillId="6" borderId="13" xfId="3" applyFont="1" applyFill="1" applyBorder="1" applyAlignment="1">
      <alignment horizontal="left"/>
    </xf>
    <xf numFmtId="0" fontId="70" fillId="5" borderId="28" xfId="3" applyFont="1" applyFill="1" applyBorder="1" applyAlignment="1" applyProtection="1">
      <alignment horizontal="right" vertical="center" wrapText="1"/>
      <protection locked="0"/>
    </xf>
    <xf numFmtId="0" fontId="70" fillId="6" borderId="0" xfId="3" applyFont="1" applyFill="1" applyAlignment="1">
      <alignment vertical="center" wrapText="1"/>
    </xf>
    <xf numFmtId="0" fontId="57" fillId="6" borderId="0" xfId="3" applyFont="1" applyFill="1" applyAlignment="1">
      <alignment horizontal="left" vertical="center" wrapText="1"/>
    </xf>
    <xf numFmtId="0" fontId="57" fillId="5" borderId="28" xfId="3" applyFont="1" applyFill="1" applyBorder="1" applyAlignment="1" applyProtection="1">
      <alignment horizontal="right" vertical="center" wrapText="1"/>
      <protection locked="0"/>
    </xf>
    <xf numFmtId="0" fontId="57" fillId="6" borderId="0" xfId="3" applyFont="1" applyFill="1" applyAlignment="1">
      <alignment vertical="center" wrapText="1"/>
    </xf>
    <xf numFmtId="0" fontId="57" fillId="0" borderId="77" xfId="3" applyFont="1" applyBorder="1" applyAlignment="1">
      <alignment horizontal="left" vertical="center"/>
    </xf>
    <xf numFmtId="0" fontId="79" fillId="0" borderId="78" xfId="3" applyFont="1" applyBorder="1" applyAlignment="1">
      <alignment horizontal="center" vertical="center" wrapText="1"/>
    </xf>
    <xf numFmtId="0" fontId="79" fillId="0" borderId="73" xfId="3" applyFont="1" applyBorder="1" applyAlignment="1">
      <alignment horizontal="center" vertical="center" wrapText="1"/>
    </xf>
    <xf numFmtId="0" fontId="57" fillId="0" borderId="80" xfId="3" applyFont="1" applyBorder="1" applyAlignment="1">
      <alignment horizontal="left" vertical="center"/>
    </xf>
    <xf numFmtId="0" fontId="57" fillId="0" borderId="75" xfId="3" applyFont="1" applyBorder="1"/>
    <xf numFmtId="0" fontId="57" fillId="0" borderId="75" xfId="3" applyFont="1" applyBorder="1" applyAlignment="1">
      <alignment vertical="center"/>
    </xf>
    <xf numFmtId="0" fontId="57" fillId="0" borderId="83" xfId="3" applyFont="1" applyBorder="1" applyAlignment="1">
      <alignment horizontal="center" vertical="center"/>
    </xf>
    <xf numFmtId="0" fontId="57" fillId="6" borderId="28" xfId="3" applyFont="1" applyFill="1" applyBorder="1" applyAlignment="1">
      <alignment horizontal="right" vertical="center" wrapText="1"/>
    </xf>
    <xf numFmtId="0" fontId="68" fillId="6" borderId="0" xfId="3" applyFont="1" applyFill="1" applyAlignment="1">
      <alignment horizontal="left" vertical="center" wrapText="1"/>
    </xf>
    <xf numFmtId="0" fontId="57" fillId="6" borderId="13" xfId="3" applyFont="1" applyFill="1" applyBorder="1" applyAlignment="1">
      <alignment horizontal="left" vertical="center" wrapText="1"/>
    </xf>
    <xf numFmtId="0" fontId="57" fillId="0" borderId="84" xfId="3" applyFont="1" applyBorder="1" applyAlignment="1">
      <alignment horizontal="center" vertical="center"/>
    </xf>
    <xf numFmtId="0" fontId="68" fillId="6" borderId="28" xfId="3" applyFont="1" applyFill="1" applyBorder="1" applyAlignment="1">
      <alignment vertical="center"/>
    </xf>
    <xf numFmtId="0" fontId="57" fillId="0" borderId="0" xfId="3" applyFont="1" applyAlignment="1">
      <alignment horizontal="left" vertical="center"/>
    </xf>
    <xf numFmtId="0" fontId="57" fillId="0" borderId="77" xfId="3" applyFont="1" applyBorder="1"/>
    <xf numFmtId="0" fontId="57" fillId="0" borderId="4" xfId="3" applyFont="1" applyBorder="1"/>
    <xf numFmtId="0" fontId="68" fillId="6" borderId="28" xfId="3" applyFont="1" applyFill="1" applyBorder="1" applyAlignment="1">
      <alignment horizontal="right" vertical="center" wrapText="1"/>
    </xf>
    <xf numFmtId="0" fontId="57" fillId="6" borderId="15" xfId="3" applyFont="1" applyFill="1" applyBorder="1" applyAlignment="1">
      <alignment vertical="center" wrapText="1"/>
    </xf>
    <xf numFmtId="0" fontId="57" fillId="6" borderId="15" xfId="3" applyFont="1" applyFill="1" applyBorder="1" applyAlignment="1">
      <alignment horizontal="left" vertical="center" wrapText="1"/>
    </xf>
    <xf numFmtId="0" fontId="57" fillId="6" borderId="0" xfId="3" applyFont="1" applyFill="1" applyAlignment="1">
      <alignment horizontal="left" vertical="center"/>
    </xf>
    <xf numFmtId="0" fontId="82" fillId="0" borderId="0" xfId="3" applyFont="1"/>
    <xf numFmtId="0" fontId="68" fillId="0" borderId="14" xfId="3" applyFont="1" applyBorder="1" applyAlignment="1">
      <alignment horizontal="left" vertical="center" wrapText="1" shrinkToFit="1"/>
    </xf>
    <xf numFmtId="0" fontId="73" fillId="6" borderId="25" xfId="3" applyFont="1" applyFill="1" applyBorder="1" applyAlignment="1">
      <alignment vertical="center"/>
    </xf>
    <xf numFmtId="0" fontId="83" fillId="0" borderId="29" xfId="3" applyFont="1" applyBorder="1" applyAlignment="1">
      <alignment horizontal="left" vertical="top" wrapText="1"/>
    </xf>
    <xf numFmtId="0" fontId="68" fillId="0" borderId="6" xfId="3" applyFont="1" applyBorder="1" applyAlignment="1">
      <alignment horizontal="left" vertical="center"/>
    </xf>
    <xf numFmtId="0" fontId="57" fillId="0" borderId="0" xfId="3" applyFont="1" applyAlignment="1">
      <alignment horizontal="left"/>
    </xf>
    <xf numFmtId="0" fontId="57" fillId="0" borderId="28" xfId="3" applyFont="1" applyBorder="1" applyAlignment="1">
      <alignment horizontal="left"/>
    </xf>
    <xf numFmtId="0" fontId="57" fillId="0" borderId="82" xfId="3" applyFont="1" applyBorder="1" applyAlignment="1">
      <alignment horizontal="left" vertical="center"/>
    </xf>
    <xf numFmtId="0" fontId="81" fillId="6" borderId="28" xfId="3" applyFont="1" applyFill="1" applyBorder="1" applyAlignment="1">
      <alignment horizontal="left"/>
    </xf>
    <xf numFmtId="0" fontId="70" fillId="6" borderId="28" xfId="3" applyFont="1" applyFill="1" applyBorder="1" applyAlignment="1">
      <alignment horizontal="center" wrapText="1"/>
    </xf>
    <xf numFmtId="183" fontId="70" fillId="5" borderId="28" xfId="3" applyNumberFormat="1" applyFont="1" applyFill="1" applyBorder="1" applyAlignment="1" applyProtection="1">
      <alignment horizontal="right" vertical="center" wrapText="1"/>
      <protection locked="0"/>
    </xf>
    <xf numFmtId="0" fontId="57" fillId="0" borderId="29" xfId="3" applyFont="1" applyBorder="1" applyAlignment="1">
      <alignment horizontal="left" vertical="center" wrapText="1"/>
    </xf>
    <xf numFmtId="0" fontId="57" fillId="0" borderId="0" xfId="0" applyFont="1" applyAlignment="1">
      <alignment horizontal="left" vertical="center" wrapText="1"/>
    </xf>
    <xf numFmtId="0" fontId="57" fillId="0" borderId="21" xfId="0" applyFont="1" applyBorder="1">
      <alignment vertical="center"/>
    </xf>
    <xf numFmtId="0" fontId="57" fillId="0" borderId="0" xfId="0" applyFont="1" applyAlignment="1">
      <alignment vertical="center" shrinkToFit="1"/>
    </xf>
    <xf numFmtId="0" fontId="57" fillId="3" borderId="0" xfId="0" applyFont="1" applyFill="1">
      <alignment vertical="center"/>
    </xf>
    <xf numFmtId="0" fontId="65" fillId="3" borderId="0" xfId="0" applyFont="1" applyFill="1" applyAlignment="1">
      <alignment vertical="center" wrapText="1"/>
    </xf>
    <xf numFmtId="176" fontId="57" fillId="0" borderId="0" xfId="0" applyNumberFormat="1" applyFont="1" applyAlignment="1">
      <alignment horizontal="center" vertical="center" shrinkToFit="1"/>
    </xf>
    <xf numFmtId="0" fontId="57" fillId="0" borderId="35" xfId="0" applyFont="1" applyBorder="1" applyAlignment="1">
      <alignment horizontal="right" vertical="center"/>
    </xf>
    <xf numFmtId="0" fontId="57" fillId="0" borderId="35" xfId="0" applyFont="1" applyBorder="1" applyAlignment="1">
      <alignment horizontal="center" vertical="center"/>
    </xf>
    <xf numFmtId="0" fontId="57" fillId="3" borderId="35" xfId="0" applyFont="1" applyFill="1" applyBorder="1" applyAlignment="1">
      <alignment vertical="center" wrapText="1"/>
    </xf>
    <xf numFmtId="0" fontId="53" fillId="0" borderId="35" xfId="0" quotePrefix="1" applyFont="1" applyBorder="1" applyAlignment="1">
      <alignment horizontal="left" vertical="center"/>
    </xf>
    <xf numFmtId="0" fontId="53" fillId="3" borderId="35" xfId="0" applyFont="1" applyFill="1" applyBorder="1" applyAlignment="1">
      <alignment horizontal="right" vertical="top"/>
    </xf>
    <xf numFmtId="0" fontId="53" fillId="3" borderId="33" xfId="0" applyFont="1" applyFill="1" applyBorder="1" applyAlignment="1">
      <alignment horizontal="right" vertical="top"/>
    </xf>
    <xf numFmtId="176" fontId="59" fillId="0" borderId="33" xfId="0" applyNumberFormat="1" applyFont="1" applyBorder="1" applyAlignment="1">
      <alignment horizontal="left" vertical="center"/>
    </xf>
    <xf numFmtId="176" fontId="53" fillId="0" borderId="33" xfId="0" applyNumberFormat="1" applyFont="1" applyBorder="1" applyAlignment="1">
      <alignment horizontal="center" vertical="center" shrinkToFit="1"/>
    </xf>
    <xf numFmtId="0" fontId="53" fillId="0" borderId="33" xfId="0" applyFont="1" applyBorder="1" applyAlignment="1">
      <alignment vertical="top"/>
    </xf>
    <xf numFmtId="0" fontId="57" fillId="0" borderId="13" xfId="0" applyFont="1" applyBorder="1" applyAlignment="1">
      <alignment horizontal="left" vertical="center"/>
    </xf>
    <xf numFmtId="49" fontId="57" fillId="4" borderId="4" xfId="0" applyNumberFormat="1" applyFont="1" applyFill="1" applyBorder="1" applyAlignment="1">
      <alignment horizontal="right" vertical="center" shrinkToFit="1"/>
    </xf>
    <xf numFmtId="0" fontId="57" fillId="0" borderId="29" xfId="0" quotePrefix="1" applyFont="1" applyBorder="1" applyAlignment="1">
      <alignment horizontal="right" vertical="center"/>
    </xf>
    <xf numFmtId="0" fontId="53" fillId="0" borderId="28" xfId="0" applyFont="1" applyBorder="1" applyAlignment="1">
      <alignment horizontal="left" vertical="center"/>
    </xf>
    <xf numFmtId="0" fontId="57" fillId="4" borderId="28" xfId="0" applyFont="1" applyFill="1" applyBorder="1" applyAlignment="1">
      <alignment horizontal="center" vertical="center" wrapText="1"/>
    </xf>
    <xf numFmtId="194" fontId="57" fillId="4" borderId="61" xfId="0" applyNumberFormat="1" applyFont="1" applyFill="1" applyBorder="1" applyAlignment="1">
      <alignment vertical="center" shrinkToFit="1"/>
    </xf>
    <xf numFmtId="188" fontId="53" fillId="4" borderId="61" xfId="0" applyNumberFormat="1" applyFont="1" applyFill="1" applyBorder="1" applyAlignment="1">
      <alignment vertical="center" wrapText="1"/>
    </xf>
    <xf numFmtId="9" fontId="57" fillId="4" borderId="63" xfId="11" applyFont="1" applyFill="1" applyBorder="1" applyAlignment="1">
      <alignment horizontal="left" vertical="center"/>
    </xf>
    <xf numFmtId="0" fontId="57" fillId="0" borderId="138" xfId="0" applyFont="1" applyBorder="1" applyAlignment="1">
      <alignment vertical="center" wrapText="1"/>
    </xf>
    <xf numFmtId="0" fontId="57" fillId="0" borderId="139" xfId="0" applyFont="1" applyBorder="1" applyAlignment="1">
      <alignment vertical="center" wrapText="1"/>
    </xf>
    <xf numFmtId="0" fontId="57" fillId="4" borderId="61" xfId="0" applyFont="1" applyFill="1" applyBorder="1" applyAlignment="1">
      <alignment horizontal="center" vertical="center"/>
    </xf>
    <xf numFmtId="49" fontId="9" fillId="4" borderId="5" xfId="6" applyNumberFormat="1" applyFont="1" applyFill="1" applyBorder="1" applyAlignment="1">
      <alignment horizontal="left" vertical="center" wrapText="1"/>
    </xf>
    <xf numFmtId="49" fontId="9" fillId="4" borderId="131" xfId="6" applyNumberFormat="1" applyFont="1" applyFill="1" applyBorder="1" applyAlignment="1">
      <alignment horizontal="left" vertical="center" wrapText="1"/>
    </xf>
    <xf numFmtId="179" fontId="57" fillId="4" borderId="4" xfId="0" applyNumberFormat="1" applyFont="1" applyFill="1" applyBorder="1" applyAlignment="1">
      <alignment horizontal="left" vertical="center"/>
    </xf>
    <xf numFmtId="195" fontId="57" fillId="4" borderId="4" xfId="0" applyNumberFormat="1" applyFont="1" applyFill="1" applyBorder="1" applyAlignment="1">
      <alignment horizontal="left" vertical="center"/>
    </xf>
    <xf numFmtId="0" fontId="57" fillId="0" borderId="161" xfId="0" applyFont="1" applyBorder="1" applyAlignment="1">
      <alignment horizontal="left" vertical="center" shrinkToFit="1"/>
    </xf>
    <xf numFmtId="0" fontId="57" fillId="0" borderId="61" xfId="0" applyFont="1" applyBorder="1">
      <alignment vertical="center"/>
    </xf>
    <xf numFmtId="0" fontId="53" fillId="0" borderId="28" xfId="0" applyFont="1" applyBorder="1" applyAlignment="1">
      <alignment horizontal="right" vertical="center" wrapText="1"/>
    </xf>
    <xf numFmtId="0" fontId="53" fillId="4" borderId="37" xfId="0" applyFont="1" applyFill="1" applyBorder="1" applyAlignment="1">
      <alignment horizontal="left" vertical="center" wrapText="1"/>
    </xf>
    <xf numFmtId="3" fontId="53" fillId="4" borderId="37" xfId="0" applyNumberFormat="1" applyFont="1" applyFill="1" applyBorder="1" applyAlignment="1">
      <alignment horizontal="left" vertical="center" wrapText="1"/>
    </xf>
    <xf numFmtId="0" fontId="53" fillId="4" borderId="37" xfId="0" applyFont="1" applyFill="1" applyBorder="1" applyAlignment="1">
      <alignment vertical="center" wrapText="1"/>
    </xf>
    <xf numFmtId="185" fontId="53" fillId="4" borderId="37" xfId="0" applyNumberFormat="1" applyFont="1" applyFill="1" applyBorder="1" applyAlignment="1">
      <alignment horizontal="left" vertical="center" wrapText="1"/>
    </xf>
    <xf numFmtId="0" fontId="53" fillId="9" borderId="41" xfId="0" applyFont="1" applyFill="1" applyBorder="1" applyAlignment="1">
      <alignment horizontal="center" vertical="center" wrapText="1"/>
    </xf>
    <xf numFmtId="0" fontId="53" fillId="9" borderId="51" xfId="0" applyFont="1" applyFill="1" applyBorder="1" applyAlignment="1">
      <alignment horizontal="center" vertical="center" wrapText="1"/>
    </xf>
    <xf numFmtId="0" fontId="59" fillId="0" borderId="13" xfId="0" applyFont="1" applyBorder="1" applyAlignment="1">
      <alignment horizontal="left" vertical="center"/>
    </xf>
    <xf numFmtId="0" fontId="57" fillId="0" borderId="28" xfId="0" applyFont="1" applyBorder="1" applyAlignment="1">
      <alignment horizontal="left" vertical="center"/>
    </xf>
    <xf numFmtId="0" fontId="53" fillId="0" borderId="21" xfId="0" applyFont="1" applyBorder="1" applyAlignment="1">
      <alignment horizontal="right" vertical="center" wrapText="1"/>
    </xf>
    <xf numFmtId="0" fontId="57" fillId="0" borderId="0" xfId="0" applyFont="1" applyAlignment="1">
      <alignment horizontal="right" vertical="center" shrinkToFit="1"/>
    </xf>
    <xf numFmtId="0" fontId="57" fillId="0" borderId="34" xfId="0" applyFont="1" applyBorder="1" applyAlignment="1">
      <alignment horizontal="left" vertical="center"/>
    </xf>
    <xf numFmtId="0" fontId="57" fillId="0" borderId="32" xfId="0" applyFont="1" applyBorder="1" applyAlignment="1">
      <alignment horizontal="left" vertical="center"/>
    </xf>
    <xf numFmtId="176" fontId="85" fillId="0" borderId="15" xfId="0" applyNumberFormat="1" applyFont="1" applyBorder="1" applyAlignment="1">
      <alignment horizontal="left" vertical="center"/>
    </xf>
    <xf numFmtId="176" fontId="85" fillId="0" borderId="45" xfId="0" applyNumberFormat="1" applyFont="1" applyBorder="1" applyAlignment="1">
      <alignment horizontal="left" vertical="top"/>
    </xf>
    <xf numFmtId="0" fontId="85" fillId="0" borderId="33" xfId="0" quotePrefix="1" applyFont="1" applyBorder="1" applyAlignment="1">
      <alignment horizontal="left" vertical="center"/>
    </xf>
    <xf numFmtId="176" fontId="84" fillId="0" borderId="33" xfId="0" applyNumberFormat="1" applyFont="1" applyBorder="1" applyAlignment="1">
      <alignment horizontal="right" vertical="center" shrinkToFit="1"/>
    </xf>
    <xf numFmtId="176" fontId="84" fillId="0" borderId="33" xfId="0" applyNumberFormat="1" applyFont="1" applyBorder="1" applyAlignment="1">
      <alignment horizontal="center" vertical="center" shrinkToFit="1"/>
    </xf>
    <xf numFmtId="176" fontId="84" fillId="0" borderId="33" xfId="0" applyNumberFormat="1" applyFont="1" applyBorder="1" applyAlignment="1">
      <alignment horizontal="left" vertical="center" shrinkToFit="1"/>
    </xf>
    <xf numFmtId="0" fontId="84" fillId="0" borderId="33" xfId="0" applyFont="1" applyBorder="1" applyAlignment="1">
      <alignment vertical="top"/>
    </xf>
    <xf numFmtId="189" fontId="44" fillId="4" borderId="140" xfId="4" applyNumberFormat="1" applyFont="1" applyFill="1" applyBorder="1" applyAlignment="1" applyProtection="1">
      <alignment horizontal="right" vertical="center" shrinkToFit="1"/>
      <protection locked="0"/>
    </xf>
    <xf numFmtId="188" fontId="44" fillId="0" borderId="42" xfId="4" applyNumberFormat="1" applyFont="1" applyBorder="1" applyAlignment="1" applyProtection="1">
      <alignment horizontal="left" vertical="center" shrinkToFit="1"/>
      <protection locked="0"/>
    </xf>
    <xf numFmtId="187" fontId="44" fillId="0" borderId="42" xfId="4" applyNumberFormat="1" applyFont="1" applyBorder="1" applyAlignment="1" applyProtection="1">
      <alignment horizontal="left" vertical="center" shrinkToFit="1"/>
      <protection locked="0"/>
    </xf>
    <xf numFmtId="186" fontId="44" fillId="0" borderId="157" xfId="4" applyNumberFormat="1" applyFont="1" applyBorder="1" applyAlignment="1" applyProtection="1">
      <alignment horizontal="right" vertical="center" shrinkToFit="1"/>
      <protection locked="0"/>
    </xf>
    <xf numFmtId="187" fontId="44" fillId="0" borderId="157" xfId="4" applyNumberFormat="1" applyFont="1" applyBorder="1" applyAlignment="1" applyProtection="1">
      <alignment horizontal="right" vertical="center" shrinkToFit="1"/>
      <protection locked="0"/>
    </xf>
    <xf numFmtId="188" fontId="44" fillId="0" borderId="157" xfId="4" applyNumberFormat="1" applyFont="1" applyBorder="1" applyAlignment="1" applyProtection="1">
      <alignment horizontal="right" vertical="center" shrinkToFit="1"/>
      <protection locked="0"/>
    </xf>
    <xf numFmtId="188" fontId="44" fillId="0" borderId="42" xfId="4" applyNumberFormat="1" applyFont="1" applyBorder="1" applyAlignment="1" applyProtection="1">
      <alignment horizontal="right" vertical="center" shrinkToFit="1"/>
      <protection locked="0"/>
    </xf>
    <xf numFmtId="186" fontId="42" fillId="4" borderId="157" xfId="4" applyNumberFormat="1" applyFont="1" applyFill="1" applyBorder="1" applyAlignment="1" applyProtection="1">
      <alignment horizontal="right" vertical="center" shrinkToFit="1"/>
      <protection locked="0"/>
    </xf>
    <xf numFmtId="49" fontId="42" fillId="0" borderId="157" xfId="4" applyNumberFormat="1" applyFont="1" applyBorder="1" applyAlignment="1" applyProtection="1">
      <alignment horizontal="left" vertical="center" shrinkToFit="1"/>
      <protection locked="0"/>
    </xf>
    <xf numFmtId="49" fontId="42" fillId="0" borderId="157" xfId="4" applyNumberFormat="1" applyFont="1" applyBorder="1" applyAlignment="1" applyProtection="1">
      <alignment horizontal="right" vertical="center" shrinkToFit="1"/>
      <protection locked="0"/>
    </xf>
    <xf numFmtId="186" fontId="42" fillId="0" borderId="157" xfId="4" applyNumberFormat="1" applyFont="1" applyBorder="1" applyAlignment="1" applyProtection="1">
      <alignment horizontal="left" vertical="center" shrinkToFit="1"/>
      <protection locked="0"/>
    </xf>
    <xf numFmtId="186" fontId="42" fillId="0" borderId="157" xfId="4" applyNumberFormat="1" applyFont="1" applyBorder="1" applyAlignment="1" applyProtection="1">
      <alignment horizontal="right" vertical="center" shrinkToFit="1"/>
      <protection locked="0"/>
    </xf>
    <xf numFmtId="188" fontId="44" fillId="0" borderId="157" xfId="4" applyNumberFormat="1" applyFont="1" applyBorder="1" applyAlignment="1" applyProtection="1">
      <alignment horizontal="left" vertical="center" shrinkToFit="1"/>
      <protection locked="0"/>
    </xf>
    <xf numFmtId="181" fontId="44" fillId="0" borderId="24" xfId="5" applyNumberFormat="1" applyFont="1" applyFill="1" applyBorder="1" applyAlignment="1" applyProtection="1">
      <alignment horizontal="center" vertical="center"/>
      <protection locked="0"/>
    </xf>
    <xf numFmtId="49" fontId="44" fillId="4" borderId="133" xfId="4" applyNumberFormat="1" applyFont="1" applyFill="1" applyBorder="1" applyAlignment="1" applyProtection="1">
      <alignment horizontal="left" vertical="center" wrapText="1" shrinkToFit="1"/>
      <protection locked="0"/>
    </xf>
    <xf numFmtId="49" fontId="44" fillId="4" borderId="150" xfId="4" applyNumberFormat="1" applyFont="1" applyFill="1" applyBorder="1" applyAlignment="1" applyProtection="1">
      <alignment horizontal="left" vertical="center" wrapText="1" shrinkToFit="1"/>
      <protection locked="0"/>
    </xf>
    <xf numFmtId="49" fontId="44" fillId="16" borderId="14" xfId="4" applyNumberFormat="1" applyFont="1" applyFill="1" applyBorder="1" applyAlignment="1" applyProtection="1">
      <alignment horizontal="left" vertical="center" shrinkToFit="1"/>
      <protection locked="0"/>
    </xf>
    <xf numFmtId="49" fontId="44" fillId="16" borderId="5" xfId="4" applyNumberFormat="1" applyFont="1" applyFill="1" applyBorder="1" applyAlignment="1" applyProtection="1">
      <alignment horizontal="left" vertical="center" shrinkToFit="1"/>
      <protection locked="0"/>
    </xf>
    <xf numFmtId="41" fontId="44" fillId="12" borderId="5" xfId="4" applyNumberFormat="1" applyFont="1" applyFill="1" applyBorder="1" applyAlignment="1" applyProtection="1">
      <alignment horizontal="right" vertical="center" shrinkToFit="1"/>
      <protection locked="0"/>
    </xf>
    <xf numFmtId="188" fontId="44" fillId="0" borderId="43" xfId="4" applyNumberFormat="1" applyFont="1" applyBorder="1" applyAlignment="1" applyProtection="1">
      <alignment horizontal="left" vertical="center" shrinkToFit="1"/>
      <protection locked="0"/>
    </xf>
    <xf numFmtId="186" fontId="44" fillId="0" borderId="41" xfId="4" applyNumberFormat="1" applyFont="1" applyBorder="1" applyAlignment="1" applyProtection="1">
      <alignment horizontal="left" vertical="center" shrinkToFit="1"/>
      <protection locked="0"/>
    </xf>
    <xf numFmtId="188" fontId="44" fillId="0" borderId="158" xfId="4" applyNumberFormat="1" applyFont="1" applyBorder="1" applyAlignment="1" applyProtection="1">
      <alignment horizontal="right" vertical="center" shrinkToFit="1"/>
      <protection locked="0"/>
    </xf>
    <xf numFmtId="49" fontId="42" fillId="0" borderId="158" xfId="4" applyNumberFormat="1" applyFont="1" applyBorder="1" applyAlignment="1" applyProtection="1">
      <alignment horizontal="left" vertical="center" shrinkToFit="1"/>
      <protection locked="0"/>
    </xf>
    <xf numFmtId="49" fontId="42" fillId="0" borderId="43" xfId="4" applyNumberFormat="1" applyFont="1" applyBorder="1" applyAlignment="1" applyProtection="1">
      <alignment horizontal="left" vertical="center" shrinkToFit="1"/>
      <protection locked="0"/>
    </xf>
    <xf numFmtId="49" fontId="42" fillId="0" borderId="55" xfId="4" applyNumberFormat="1" applyFont="1" applyBorder="1" applyAlignment="1" applyProtection="1">
      <alignment horizontal="left" vertical="center" shrinkToFit="1"/>
      <protection locked="0"/>
    </xf>
    <xf numFmtId="187" fontId="44" fillId="0" borderId="157" xfId="4" applyNumberFormat="1" applyFont="1" applyBorder="1" applyAlignment="1" applyProtection="1">
      <alignment horizontal="left" vertical="center" shrinkToFit="1"/>
      <protection locked="0"/>
    </xf>
    <xf numFmtId="189" fontId="42" fillId="4" borderId="157" xfId="4" applyNumberFormat="1" applyFont="1" applyFill="1" applyBorder="1" applyAlignment="1" applyProtection="1">
      <alignment horizontal="right" vertical="center" shrinkToFit="1"/>
      <protection locked="0"/>
    </xf>
    <xf numFmtId="49" fontId="44" fillId="4" borderId="153" xfId="4" applyNumberFormat="1" applyFont="1" applyFill="1" applyBorder="1" applyAlignment="1" applyProtection="1">
      <alignment horizontal="left" vertical="center" wrapText="1" shrinkToFit="1"/>
      <protection locked="0"/>
    </xf>
    <xf numFmtId="188" fontId="44" fillId="0" borderId="158" xfId="4" applyNumberFormat="1" applyFont="1" applyBorder="1" applyAlignment="1" applyProtection="1">
      <alignment horizontal="left" vertical="center" shrinkToFit="1"/>
      <protection locked="0"/>
    </xf>
    <xf numFmtId="186" fontId="44" fillId="0" borderId="158" xfId="4" applyNumberFormat="1" applyFont="1" applyBorder="1" applyAlignment="1" applyProtection="1">
      <alignment horizontal="left" vertical="center" shrinkToFit="1"/>
      <protection locked="0"/>
    </xf>
    <xf numFmtId="0" fontId="57" fillId="6" borderId="0" xfId="3" applyFont="1" applyFill="1" applyAlignment="1">
      <alignment horizontal="center" vertical="center"/>
    </xf>
    <xf numFmtId="0" fontId="57" fillId="5" borderId="0" xfId="3" applyFont="1" applyFill="1" applyAlignment="1" applyProtection="1">
      <alignment horizontal="right" vertical="center" wrapText="1"/>
      <protection locked="0"/>
    </xf>
    <xf numFmtId="0" fontId="57" fillId="5" borderId="0" xfId="3" applyFont="1" applyFill="1" applyAlignment="1" applyProtection="1">
      <alignment vertical="center" wrapText="1"/>
      <protection locked="0"/>
    </xf>
    <xf numFmtId="0" fontId="57" fillId="4" borderId="0" xfId="3" applyFont="1" applyFill="1" applyAlignment="1" applyProtection="1">
      <alignment vertical="center" wrapText="1"/>
      <protection locked="0"/>
    </xf>
    <xf numFmtId="0" fontId="57" fillId="4" borderId="13" xfId="3" applyFont="1" applyFill="1" applyBorder="1" applyAlignment="1" applyProtection="1">
      <alignment vertical="center" wrapText="1"/>
      <protection locked="0"/>
    </xf>
    <xf numFmtId="0" fontId="9" fillId="6" borderId="168" xfId="6" applyFont="1" applyFill="1" applyBorder="1" applyAlignment="1">
      <alignment horizontal="center" vertical="center"/>
    </xf>
    <xf numFmtId="0" fontId="9" fillId="6" borderId="169" xfId="6" applyFont="1" applyFill="1" applyBorder="1" applyAlignment="1">
      <alignment horizontal="center" vertical="center"/>
    </xf>
    <xf numFmtId="0" fontId="9" fillId="6" borderId="170" xfId="6" applyFont="1" applyFill="1" applyBorder="1" applyAlignment="1">
      <alignment horizontal="center" vertical="center"/>
    </xf>
    <xf numFmtId="0" fontId="9" fillId="6" borderId="171" xfId="6" applyFont="1" applyFill="1" applyBorder="1" applyAlignment="1">
      <alignment horizontal="center" vertical="center" wrapText="1"/>
    </xf>
    <xf numFmtId="181" fontId="44" fillId="9" borderId="58" xfId="5" applyNumberFormat="1" applyFont="1" applyFill="1" applyBorder="1" applyAlignment="1" applyProtection="1">
      <alignment horizontal="center" vertical="center" shrinkToFit="1"/>
      <protection locked="0"/>
    </xf>
    <xf numFmtId="181" fontId="44" fillId="9" borderId="74" xfId="5" applyNumberFormat="1" applyFont="1" applyFill="1" applyBorder="1" applyAlignment="1" applyProtection="1">
      <alignment horizontal="center" vertical="center" shrinkToFit="1"/>
      <protection locked="0"/>
    </xf>
    <xf numFmtId="181" fontId="44" fillId="9" borderId="134" xfId="5" applyNumberFormat="1" applyFont="1" applyFill="1" applyBorder="1" applyAlignment="1" applyProtection="1">
      <alignment horizontal="center" vertical="center" shrinkToFit="1"/>
      <protection locked="0"/>
    </xf>
    <xf numFmtId="0" fontId="53" fillId="9" borderId="37" xfId="0" applyFont="1" applyFill="1" applyBorder="1" applyAlignment="1">
      <alignment vertical="center" wrapText="1" shrinkToFit="1"/>
    </xf>
    <xf numFmtId="0" fontId="53" fillId="9" borderId="38" xfId="0" applyFont="1" applyFill="1" applyBorder="1" applyAlignment="1">
      <alignment vertical="center" wrapText="1" shrinkToFit="1"/>
    </xf>
    <xf numFmtId="0" fontId="53" fillId="9" borderId="37" xfId="0" applyFont="1" applyFill="1" applyBorder="1" applyAlignment="1">
      <alignment horizontal="left" vertical="center" wrapText="1" shrinkToFit="1"/>
    </xf>
    <xf numFmtId="181" fontId="44" fillId="9" borderId="24" xfId="5" applyNumberFormat="1" applyFont="1" applyFill="1" applyBorder="1" applyAlignment="1" applyProtection="1">
      <alignment horizontal="center" vertical="center" shrinkToFit="1"/>
      <protection locked="0"/>
    </xf>
    <xf numFmtId="181" fontId="44" fillId="9" borderId="21" xfId="5" applyNumberFormat="1" applyFont="1" applyFill="1" applyBorder="1" applyAlignment="1" applyProtection="1">
      <alignment horizontal="center" vertical="center" shrinkToFit="1"/>
      <protection locked="0"/>
    </xf>
    <xf numFmtId="197" fontId="57" fillId="4" borderId="4" xfId="0" applyNumberFormat="1" applyFont="1" applyFill="1" applyBorder="1" applyAlignment="1">
      <alignment horizontal="right" vertical="center" wrapText="1"/>
    </xf>
    <xf numFmtId="0" fontId="57" fillId="3" borderId="0" xfId="0" applyFont="1" applyFill="1" applyAlignment="1">
      <alignment horizontal="center" vertical="center"/>
    </xf>
    <xf numFmtId="0" fontId="11" fillId="10" borderId="4" xfId="0" applyFont="1" applyFill="1" applyBorder="1" applyAlignment="1">
      <alignment horizontal="center" vertical="center" shrinkToFit="1"/>
    </xf>
    <xf numFmtId="0" fontId="28" fillId="0" borderId="4" xfId="0" applyFont="1" applyBorder="1" applyAlignment="1">
      <alignment horizontal="center" vertical="center" shrinkToFit="1"/>
    </xf>
    <xf numFmtId="199" fontId="53" fillId="0" borderId="0" xfId="0" applyNumberFormat="1" applyFont="1" applyAlignment="1">
      <alignment horizontal="right" vertical="center" shrinkToFit="1"/>
    </xf>
    <xf numFmtId="0" fontId="42" fillId="9" borderId="37" xfId="0" applyFont="1" applyFill="1" applyBorder="1" applyAlignment="1" applyProtection="1">
      <alignment horizontal="center" vertical="center" shrinkToFit="1"/>
      <protection locked="0"/>
    </xf>
    <xf numFmtId="0" fontId="53" fillId="0" borderId="40" xfId="0" applyFont="1" applyBorder="1" applyAlignment="1">
      <alignment horizontal="center" vertical="center" wrapText="1"/>
    </xf>
    <xf numFmtId="0" fontId="57" fillId="4" borderId="15" xfId="0" applyFont="1" applyFill="1" applyBorder="1" applyAlignment="1">
      <alignment horizontal="center" vertical="center"/>
    </xf>
    <xf numFmtId="199" fontId="53" fillId="0" borderId="0" xfId="0" applyNumberFormat="1" applyFont="1" applyAlignment="1">
      <alignment horizontal="left" vertical="center" shrinkToFit="1"/>
    </xf>
    <xf numFmtId="0" fontId="9" fillId="6" borderId="0" xfId="6" quotePrefix="1" applyFont="1" applyFill="1">
      <alignment vertical="center"/>
    </xf>
    <xf numFmtId="0" fontId="9" fillId="6" borderId="4" xfId="6" applyFont="1" applyFill="1" applyBorder="1" applyAlignment="1">
      <alignment horizontal="center" vertical="center"/>
    </xf>
    <xf numFmtId="0" fontId="42" fillId="9" borderId="37" xfId="0" applyFont="1" applyFill="1" applyBorder="1" applyAlignment="1" applyProtection="1">
      <alignment horizontal="center" vertical="center"/>
      <protection locked="0"/>
    </xf>
    <xf numFmtId="0" fontId="17" fillId="0" borderId="4" xfId="0" applyFont="1" applyBorder="1" applyAlignment="1">
      <alignment horizontal="center" vertical="top" wrapText="1"/>
    </xf>
    <xf numFmtId="0" fontId="14" fillId="4" borderId="4" xfId="0" applyFont="1" applyFill="1" applyBorder="1" applyAlignment="1">
      <alignment horizontal="left" vertical="center" wrapText="1"/>
    </xf>
    <xf numFmtId="0" fontId="17" fillId="0" borderId="4" xfId="0" applyFont="1" applyBorder="1" applyAlignment="1">
      <alignment vertical="top" wrapText="1"/>
    </xf>
    <xf numFmtId="0" fontId="17" fillId="0" borderId="4" xfId="0" applyFont="1" applyBorder="1" applyAlignment="1">
      <alignment horizontal="left" vertical="top" wrapText="1"/>
    </xf>
    <xf numFmtId="185" fontId="17" fillId="0" borderId="4" xfId="0" applyNumberFormat="1" applyFont="1" applyBorder="1" applyAlignment="1">
      <alignment vertical="top" wrapText="1"/>
    </xf>
    <xf numFmtId="185" fontId="17" fillId="0" borderId="4" xfId="0" applyNumberFormat="1" applyFont="1" applyBorder="1" applyAlignment="1">
      <alignment horizontal="left" vertical="top" wrapText="1"/>
    </xf>
    <xf numFmtId="0" fontId="0" fillId="0" borderId="28" xfId="0" applyBorder="1">
      <alignment vertical="center"/>
    </xf>
    <xf numFmtId="31" fontId="57" fillId="0" borderId="35" xfId="3" applyNumberFormat="1" applyFont="1" applyBorder="1" applyAlignment="1">
      <alignment horizontal="center" vertical="center"/>
    </xf>
    <xf numFmtId="0" fontId="57" fillId="0" borderId="35" xfId="3" applyFont="1" applyBorder="1" applyAlignment="1" applyProtection="1">
      <alignment horizontal="center" vertical="center"/>
      <protection locked="0"/>
    </xf>
    <xf numFmtId="0" fontId="57" fillId="0" borderId="48" xfId="0" applyFont="1" applyBorder="1" applyAlignment="1">
      <alignment vertical="top"/>
    </xf>
    <xf numFmtId="0" fontId="63" fillId="0" borderId="48" xfId="0" applyFont="1" applyBorder="1">
      <alignment vertical="center"/>
    </xf>
    <xf numFmtId="0" fontId="63" fillId="0" borderId="12" xfId="0" applyFont="1" applyBorder="1">
      <alignment vertical="center"/>
    </xf>
    <xf numFmtId="0" fontId="68" fillId="0" borderId="0" xfId="0" applyFont="1">
      <alignment vertical="center"/>
    </xf>
    <xf numFmtId="0" fontId="57" fillId="0" borderId="28" xfId="0" applyFont="1" applyBorder="1" applyAlignment="1">
      <alignment vertical="top"/>
    </xf>
    <xf numFmtId="0" fontId="42" fillId="0" borderId="0" xfId="0" applyFont="1" applyAlignment="1" applyProtection="1">
      <alignment horizontal="center" vertical="center" shrinkToFit="1"/>
      <protection locked="0"/>
    </xf>
    <xf numFmtId="0" fontId="53" fillId="3" borderId="13" xfId="0" applyFont="1" applyFill="1" applyBorder="1">
      <alignment vertical="center"/>
    </xf>
    <xf numFmtId="0" fontId="60" fillId="0" borderId="13" xfId="0" applyFont="1" applyBorder="1" applyAlignment="1">
      <alignment horizontal="right" vertical="top"/>
    </xf>
    <xf numFmtId="0" fontId="57" fillId="0" borderId="16" xfId="0" applyFont="1" applyBorder="1" applyAlignment="1">
      <alignment horizontal="left" vertical="top" wrapText="1"/>
    </xf>
    <xf numFmtId="0" fontId="42" fillId="9" borderId="174" xfId="0" applyFont="1" applyFill="1" applyBorder="1" applyAlignment="1" applyProtection="1">
      <alignment horizontal="center" vertical="center"/>
      <protection locked="0"/>
    </xf>
    <xf numFmtId="0" fontId="42" fillId="0" borderId="0" xfId="0" applyFont="1" applyAlignment="1" applyProtection="1">
      <alignment horizontal="center" vertical="center"/>
      <protection locked="0"/>
    </xf>
    <xf numFmtId="0" fontId="57" fillId="0" borderId="0" xfId="0" quotePrefix="1" applyFont="1" applyAlignment="1">
      <alignment horizontal="right" vertical="center"/>
    </xf>
    <xf numFmtId="0" fontId="42" fillId="0" borderId="121" xfId="0" applyFont="1" applyBorder="1" applyAlignment="1" applyProtection="1">
      <alignment horizontal="center" vertical="center" shrinkToFit="1"/>
      <protection locked="0"/>
    </xf>
    <xf numFmtId="0" fontId="42" fillId="9" borderId="154" xfId="0" applyFont="1" applyFill="1" applyBorder="1" applyAlignment="1" applyProtection="1">
      <alignment horizontal="center" vertical="center" shrinkToFit="1"/>
      <protection locked="0"/>
    </xf>
    <xf numFmtId="0" fontId="57" fillId="0" borderId="160" xfId="0" applyFont="1" applyBorder="1">
      <alignment vertical="center"/>
    </xf>
    <xf numFmtId="0" fontId="57" fillId="0" borderId="136" xfId="0" applyFont="1" applyBorder="1">
      <alignment vertical="center"/>
    </xf>
    <xf numFmtId="0" fontId="57" fillId="4" borderId="9" xfId="0" applyFont="1" applyFill="1" applyBorder="1" applyAlignment="1">
      <alignment horizontal="center" vertical="center" wrapText="1"/>
    </xf>
    <xf numFmtId="0" fontId="42" fillId="9" borderId="167" xfId="0" applyFont="1" applyFill="1" applyBorder="1" applyAlignment="1" applyProtection="1">
      <alignment horizontal="center" vertical="center" shrinkToFit="1"/>
      <protection locked="0"/>
    </xf>
    <xf numFmtId="0" fontId="57" fillId="0" borderId="54" xfId="0" applyFont="1" applyBorder="1">
      <alignment vertical="center"/>
    </xf>
    <xf numFmtId="0" fontId="42" fillId="9" borderId="152" xfId="0" applyFont="1" applyFill="1" applyBorder="1" applyAlignment="1" applyProtection="1">
      <alignment horizontal="center" vertical="center" shrinkToFit="1"/>
      <protection locked="0"/>
    </xf>
    <xf numFmtId="0" fontId="42" fillId="9" borderId="164" xfId="0" applyFont="1" applyFill="1" applyBorder="1" applyAlignment="1" applyProtection="1">
      <alignment horizontal="center" vertical="center" shrinkToFit="1"/>
      <protection locked="0"/>
    </xf>
    <xf numFmtId="0" fontId="57" fillId="0" borderId="140" xfId="0" applyFont="1" applyBorder="1">
      <alignment vertical="center"/>
    </xf>
    <xf numFmtId="0" fontId="57" fillId="0" borderId="39" xfId="0" applyFont="1" applyBorder="1">
      <alignment vertical="center"/>
    </xf>
    <xf numFmtId="0" fontId="57" fillId="0" borderId="152" xfId="0" applyFont="1" applyBorder="1" applyAlignment="1">
      <alignment horizontal="left" vertical="center" shrinkToFit="1"/>
    </xf>
    <xf numFmtId="49" fontId="9" fillId="4" borderId="86" xfId="6" applyNumberFormat="1" applyFont="1" applyFill="1" applyBorder="1" applyAlignment="1">
      <alignment horizontal="center" vertical="center"/>
    </xf>
    <xf numFmtId="49" fontId="9" fillId="4" borderId="4" xfId="6" applyNumberFormat="1" applyFont="1" applyFill="1" applyBorder="1" applyAlignment="1">
      <alignment horizontal="center" vertical="center"/>
    </xf>
    <xf numFmtId="49" fontId="9" fillId="4" borderId="129" xfId="6" applyNumberFormat="1" applyFont="1" applyFill="1" applyBorder="1" applyAlignment="1">
      <alignment horizontal="center" vertical="center"/>
    </xf>
    <xf numFmtId="0" fontId="57" fillId="4" borderId="29" xfId="0" applyFont="1" applyFill="1" applyBorder="1" applyAlignment="1">
      <alignment horizontal="center" vertical="center" wrapText="1"/>
    </xf>
    <xf numFmtId="0" fontId="57" fillId="4" borderId="13" xfId="0" applyFont="1" applyFill="1" applyBorder="1" applyAlignment="1">
      <alignment horizontal="center" vertical="center" wrapText="1"/>
    </xf>
    <xf numFmtId="0" fontId="11" fillId="10" borderId="4" xfId="0" applyFont="1" applyFill="1" applyBorder="1" applyAlignment="1">
      <alignment horizontal="center" vertical="center"/>
    </xf>
    <xf numFmtId="0" fontId="9" fillId="6" borderId="179" xfId="6" applyFont="1" applyFill="1" applyBorder="1" applyAlignment="1">
      <alignment horizontal="center" vertical="center" wrapText="1"/>
    </xf>
    <xf numFmtId="0" fontId="42" fillId="3" borderId="37" xfId="0" applyFont="1" applyFill="1" applyBorder="1" applyProtection="1">
      <alignment vertical="center"/>
      <protection locked="0"/>
    </xf>
    <xf numFmtId="0" fontId="57" fillId="0" borderId="13" xfId="0" applyFont="1" applyBorder="1" applyAlignment="1">
      <alignment vertical="top" wrapText="1"/>
    </xf>
    <xf numFmtId="0" fontId="57" fillId="0" borderId="13" xfId="0" applyFont="1" applyBorder="1" applyAlignment="1">
      <alignment vertical="center" wrapText="1"/>
    </xf>
    <xf numFmtId="9" fontId="57" fillId="4" borderId="63" xfId="0" applyNumberFormat="1" applyFont="1" applyFill="1" applyBorder="1" applyAlignment="1">
      <alignment horizontal="left" vertical="center"/>
    </xf>
    <xf numFmtId="3" fontId="57" fillId="4" borderId="61" xfId="0" applyNumberFormat="1" applyFont="1" applyFill="1" applyBorder="1" applyAlignment="1">
      <alignment horizontal="center" vertical="center"/>
    </xf>
    <xf numFmtId="0" fontId="90" fillId="0" borderId="70" xfId="0" applyFont="1" applyBorder="1" applyAlignment="1">
      <alignment horizontal="center" vertical="center" wrapText="1" shrinkToFit="1"/>
    </xf>
    <xf numFmtId="0" fontId="90" fillId="0" borderId="125" xfId="0" applyFont="1" applyBorder="1" applyAlignment="1">
      <alignment horizontal="center" vertical="center" wrapText="1" shrinkToFit="1"/>
    </xf>
    <xf numFmtId="0" fontId="90" fillId="0" borderId="69" xfId="0" applyFont="1" applyBorder="1" applyAlignment="1">
      <alignment horizontal="center" vertical="center" wrapText="1" shrinkToFit="1"/>
    </xf>
    <xf numFmtId="0" fontId="63" fillId="4" borderId="48" xfId="0" applyFont="1" applyFill="1" applyBorder="1" applyAlignment="1">
      <alignment horizontal="right" vertical="center"/>
    </xf>
    <xf numFmtId="49" fontId="44" fillId="4" borderId="134" xfId="4" applyNumberFormat="1" applyFont="1" applyFill="1" applyBorder="1" applyAlignment="1" applyProtection="1">
      <alignment horizontal="left" vertical="center" wrapText="1" shrinkToFit="1"/>
      <protection locked="0"/>
    </xf>
    <xf numFmtId="49" fontId="44" fillId="12" borderId="5" xfId="4" applyNumberFormat="1" applyFont="1" applyFill="1" applyBorder="1" applyAlignment="1" applyProtection="1">
      <alignment horizontal="center" vertical="center" wrapText="1" shrinkToFit="1"/>
      <protection locked="0"/>
    </xf>
    <xf numFmtId="49" fontId="44" fillId="9" borderId="133" xfId="4" applyNumberFormat="1" applyFont="1" applyFill="1" applyBorder="1" applyAlignment="1" applyProtection="1">
      <alignment horizontal="left" vertical="center" shrinkToFit="1"/>
      <protection locked="0"/>
    </xf>
    <xf numFmtId="49" fontId="44" fillId="9" borderId="150" xfId="4" applyNumberFormat="1" applyFont="1" applyFill="1" applyBorder="1" applyAlignment="1" applyProtection="1">
      <alignment horizontal="left" vertical="center" shrinkToFit="1"/>
      <protection locked="0"/>
    </xf>
    <xf numFmtId="49" fontId="44" fillId="9" borderId="134" xfId="4" applyNumberFormat="1" applyFont="1" applyFill="1" applyBorder="1" applyAlignment="1" applyProtection="1">
      <alignment horizontal="left" vertical="center" shrinkToFit="1"/>
      <protection locked="0"/>
    </xf>
    <xf numFmtId="49" fontId="44" fillId="9" borderId="74" xfId="4" applyNumberFormat="1" applyFont="1" applyFill="1" applyBorder="1" applyAlignment="1" applyProtection="1">
      <alignment horizontal="left" vertical="center" shrinkToFit="1"/>
      <protection locked="0"/>
    </xf>
    <xf numFmtId="46" fontId="21" fillId="6" borderId="0" xfId="6" applyNumberFormat="1" applyFont="1" applyFill="1" applyAlignment="1">
      <alignment vertical="center" wrapText="1"/>
    </xf>
    <xf numFmtId="201" fontId="9" fillId="6" borderId="4" xfId="6" applyNumberFormat="1" applyFont="1" applyFill="1" applyBorder="1">
      <alignment vertical="center"/>
    </xf>
    <xf numFmtId="0" fontId="42" fillId="0" borderId="28" xfId="0" applyFont="1" applyBorder="1" applyAlignment="1" applyProtection="1">
      <alignment horizontal="center" vertical="center" shrinkToFit="1"/>
      <protection locked="0"/>
    </xf>
    <xf numFmtId="0" fontId="0" fillId="0" borderId="13" xfId="0" applyBorder="1">
      <alignment vertical="center"/>
    </xf>
    <xf numFmtId="177" fontId="57" fillId="0" borderId="16" xfId="0" applyNumberFormat="1" applyFont="1" applyBorder="1" applyAlignment="1">
      <alignment horizontal="center" vertical="top" wrapText="1"/>
    </xf>
    <xf numFmtId="177" fontId="57" fillId="0" borderId="46" xfId="0" applyNumberFormat="1" applyFont="1" applyBorder="1" applyAlignment="1">
      <alignment horizontal="center" vertical="top" wrapText="1"/>
    </xf>
    <xf numFmtId="177" fontId="57" fillId="0" borderId="34" xfId="0" applyNumberFormat="1" applyFont="1" applyBorder="1" applyAlignment="1">
      <alignment horizontal="center" vertical="top" wrapText="1"/>
    </xf>
    <xf numFmtId="177" fontId="84" fillId="0" borderId="34" xfId="0" applyNumberFormat="1" applyFont="1" applyBorder="1" applyAlignment="1">
      <alignment horizontal="center" vertical="top" wrapText="1"/>
    </xf>
    <xf numFmtId="176" fontId="53" fillId="0" borderId="0" xfId="0" applyNumberFormat="1" applyFont="1" applyAlignment="1">
      <alignment horizontal="center" vertical="center" shrinkToFit="1"/>
    </xf>
    <xf numFmtId="0" fontId="53" fillId="0" borderId="0" xfId="0" applyFont="1" applyAlignment="1">
      <alignment vertical="top"/>
    </xf>
    <xf numFmtId="177" fontId="53" fillId="0" borderId="13" xfId="0" applyNumberFormat="1" applyFont="1" applyBorder="1" applyAlignment="1">
      <alignment horizontal="center" vertical="top" wrapText="1"/>
    </xf>
    <xf numFmtId="177" fontId="53" fillId="0" borderId="57" xfId="0" applyNumberFormat="1" applyFont="1" applyBorder="1" applyAlignment="1">
      <alignment horizontal="center" vertical="top" wrapText="1"/>
    </xf>
    <xf numFmtId="177" fontId="53" fillId="0" borderId="34" xfId="0" applyNumberFormat="1" applyFont="1" applyBorder="1" applyAlignment="1">
      <alignment horizontal="center" vertical="top" wrapText="1"/>
    </xf>
    <xf numFmtId="0" fontId="53" fillId="3" borderId="0" xfId="0" applyFont="1" applyFill="1" applyAlignment="1">
      <alignment horizontal="right" vertical="top"/>
    </xf>
    <xf numFmtId="177" fontId="53" fillId="0" borderId="53" xfId="0" applyNumberFormat="1" applyFont="1" applyBorder="1" applyAlignment="1">
      <alignment horizontal="center" vertical="top" wrapText="1"/>
    </xf>
    <xf numFmtId="0" fontId="63" fillId="0" borderId="0" xfId="0" applyFont="1">
      <alignment vertical="center"/>
    </xf>
    <xf numFmtId="0" fontId="63" fillId="0" borderId="13" xfId="0" applyFont="1" applyBorder="1">
      <alignment vertical="center"/>
    </xf>
    <xf numFmtId="0" fontId="63" fillId="0" borderId="112" xfId="0" applyFont="1" applyBorder="1" applyAlignment="1">
      <alignment horizontal="left" vertical="center" wrapText="1"/>
    </xf>
    <xf numFmtId="0" fontId="57" fillId="0" borderId="16" xfId="0" applyFont="1" applyBorder="1" applyAlignment="1">
      <alignment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53" fillId="0" borderId="0" xfId="0" applyFont="1" applyAlignment="1">
      <alignment horizontal="left" vertical="center"/>
    </xf>
    <xf numFmtId="0" fontId="57" fillId="3" borderId="0" xfId="0" applyFont="1" applyFill="1" applyAlignment="1">
      <alignment horizontal="right" vertical="center"/>
    </xf>
    <xf numFmtId="0" fontId="57" fillId="3" borderId="0" xfId="0" applyFont="1" applyFill="1" applyAlignment="1">
      <alignment vertical="center" wrapText="1"/>
    </xf>
    <xf numFmtId="0" fontId="53" fillId="0" borderId="39" xfId="0" applyFont="1" applyBorder="1" applyAlignment="1">
      <alignment horizontal="center" vertical="center" wrapText="1"/>
    </xf>
    <xf numFmtId="0" fontId="57" fillId="0" borderId="15" xfId="0" applyFont="1" applyBorder="1" applyAlignment="1">
      <alignment horizontal="left" vertical="center" wrapText="1"/>
    </xf>
    <xf numFmtId="0" fontId="57" fillId="0" borderId="16" xfId="0" applyFont="1" applyBorder="1" applyAlignment="1">
      <alignment horizontal="left" vertical="center" wrapText="1"/>
    </xf>
    <xf numFmtId="0" fontId="57" fillId="0" borderId="4" xfId="0" applyFont="1" applyBorder="1" applyAlignment="1">
      <alignment horizontal="left" vertical="center"/>
    </xf>
    <xf numFmtId="0" fontId="63" fillId="0" borderId="48" xfId="0" applyFont="1" applyBorder="1" applyAlignment="1">
      <alignment vertical="top"/>
    </xf>
    <xf numFmtId="0" fontId="63" fillId="0" borderId="10" xfId="0" applyFont="1" applyBorder="1" applyAlignment="1">
      <alignment vertical="top"/>
    </xf>
    <xf numFmtId="0" fontId="69" fillId="0" borderId="48" xfId="0" applyFont="1" applyBorder="1">
      <alignment vertical="center"/>
    </xf>
    <xf numFmtId="0" fontId="69" fillId="0" borderId="12" xfId="0" applyFont="1" applyBorder="1">
      <alignment vertical="center"/>
    </xf>
    <xf numFmtId="0" fontId="53" fillId="0" borderId="0" xfId="0" applyFont="1">
      <alignment vertical="center"/>
    </xf>
    <xf numFmtId="0" fontId="69" fillId="0" borderId="0" xfId="0" applyFont="1">
      <alignment vertical="center"/>
    </xf>
    <xf numFmtId="0" fontId="57" fillId="0" borderId="142" xfId="0" applyFont="1" applyBorder="1">
      <alignment vertical="center"/>
    </xf>
    <xf numFmtId="0" fontId="57" fillId="0" borderId="15" xfId="0" applyFont="1" applyBorder="1" applyAlignment="1">
      <alignment vertical="top"/>
    </xf>
    <xf numFmtId="0" fontId="57" fillId="0" borderId="38" xfId="0" applyFont="1" applyBorder="1">
      <alignment vertical="center"/>
    </xf>
    <xf numFmtId="0" fontId="57" fillId="0" borderId="173" xfId="0" applyFont="1" applyBorder="1" applyAlignment="1">
      <alignment horizontal="left" vertical="center" wrapText="1"/>
    </xf>
    <xf numFmtId="0" fontId="57" fillId="0" borderId="68" xfId="0" applyFont="1" applyBorder="1">
      <alignment vertical="center"/>
    </xf>
    <xf numFmtId="0" fontId="59" fillId="0" borderId="33" xfId="0" applyFont="1" applyBorder="1">
      <alignment vertical="center"/>
    </xf>
    <xf numFmtId="0" fontId="59" fillId="7" borderId="33" xfId="0" applyFont="1" applyFill="1" applyBorder="1">
      <alignment vertical="center"/>
    </xf>
    <xf numFmtId="0" fontId="59" fillId="7" borderId="34" xfId="0" applyFont="1" applyFill="1" applyBorder="1">
      <alignment vertical="center"/>
    </xf>
    <xf numFmtId="0" fontId="57" fillId="0" borderId="145" xfId="0" applyFont="1" applyBorder="1">
      <alignment vertical="center"/>
    </xf>
    <xf numFmtId="0" fontId="59" fillId="0" borderId="111" xfId="0" applyFont="1" applyBorder="1">
      <alignment vertical="center"/>
    </xf>
    <xf numFmtId="0" fontId="59" fillId="7" borderId="111" xfId="0" applyFont="1" applyFill="1" applyBorder="1">
      <alignment vertical="center"/>
    </xf>
    <xf numFmtId="0" fontId="57" fillId="4" borderId="112" xfId="0" applyFont="1" applyFill="1" applyBorder="1">
      <alignment vertical="center"/>
    </xf>
    <xf numFmtId="0" fontId="57" fillId="0" borderId="48" xfId="0" applyFont="1" applyBorder="1">
      <alignment vertical="center"/>
    </xf>
    <xf numFmtId="0" fontId="59" fillId="0" borderId="48" xfId="0" applyFont="1" applyBorder="1">
      <alignment vertical="center"/>
    </xf>
    <xf numFmtId="0" fontId="57" fillId="0" borderId="57" xfId="0" applyFont="1" applyBorder="1">
      <alignment vertical="center"/>
    </xf>
    <xf numFmtId="0" fontId="57" fillId="0" borderId="146" xfId="0" applyFont="1" applyBorder="1">
      <alignment vertical="center"/>
    </xf>
    <xf numFmtId="0" fontId="59" fillId="0" borderId="0" xfId="0" applyFont="1">
      <alignment vertical="center"/>
    </xf>
    <xf numFmtId="0" fontId="59" fillId="7" borderId="0" xfId="0" applyFont="1" applyFill="1">
      <alignment vertical="center"/>
    </xf>
    <xf numFmtId="0" fontId="59" fillId="7" borderId="13" xfId="0" applyFont="1" applyFill="1" applyBorder="1">
      <alignment vertical="center"/>
    </xf>
    <xf numFmtId="0" fontId="57" fillId="0" borderId="35" xfId="0" applyFont="1" applyBorder="1">
      <alignment vertical="center"/>
    </xf>
    <xf numFmtId="0" fontId="57" fillId="0" borderId="165" xfId="0" applyFont="1" applyBorder="1">
      <alignment vertical="center"/>
    </xf>
    <xf numFmtId="0" fontId="59" fillId="0" borderId="66" xfId="0" applyFont="1" applyBorder="1">
      <alignment vertical="center"/>
    </xf>
    <xf numFmtId="0" fontId="59" fillId="7" borderId="66" xfId="0" applyFont="1" applyFill="1" applyBorder="1">
      <alignment vertical="center"/>
    </xf>
    <xf numFmtId="0" fontId="57" fillId="4" borderId="67" xfId="0" applyFont="1" applyFill="1" applyBorder="1">
      <alignment vertical="center"/>
    </xf>
    <xf numFmtId="0" fontId="60" fillId="0" borderId="15" xfId="0" applyFont="1" applyBorder="1" applyAlignment="1">
      <alignment horizontal="right" vertical="center"/>
    </xf>
    <xf numFmtId="0" fontId="57" fillId="0" borderId="10" xfId="0" applyFont="1" applyBorder="1" applyAlignment="1">
      <alignment vertical="center" wrapText="1"/>
    </xf>
    <xf numFmtId="0" fontId="57" fillId="0" borderId="11" xfId="0" applyFont="1" applyBorder="1" applyAlignment="1">
      <alignment vertical="center" wrapText="1"/>
    </xf>
    <xf numFmtId="0" fontId="57" fillId="3" borderId="6" xfId="0" applyFont="1" applyFill="1" applyBorder="1">
      <alignment vertical="center"/>
    </xf>
    <xf numFmtId="177" fontId="57" fillId="0" borderId="6" xfId="0" applyNumberFormat="1" applyFont="1" applyBorder="1" applyAlignment="1">
      <alignment horizontal="center" vertical="center" wrapText="1"/>
    </xf>
    <xf numFmtId="0" fontId="57" fillId="3" borderId="7" xfId="0" applyFont="1" applyFill="1" applyBorder="1">
      <alignment vertical="center"/>
    </xf>
    <xf numFmtId="0" fontId="57" fillId="3" borderId="13" xfId="0" applyFont="1" applyFill="1" applyBorder="1">
      <alignment vertical="center"/>
    </xf>
    <xf numFmtId="0" fontId="57" fillId="3" borderId="35" xfId="0" applyFont="1" applyFill="1" applyBorder="1">
      <alignment vertical="center"/>
    </xf>
    <xf numFmtId="0" fontId="57" fillId="4" borderId="35" xfId="0" applyFont="1" applyFill="1" applyBorder="1">
      <alignment vertical="center"/>
    </xf>
    <xf numFmtId="0" fontId="57" fillId="3" borderId="36" xfId="0" applyFont="1" applyFill="1" applyBorder="1">
      <alignment vertical="center"/>
    </xf>
    <xf numFmtId="0" fontId="57" fillId="0" borderId="6" xfId="0" applyFont="1" applyBorder="1">
      <alignment vertical="center"/>
    </xf>
    <xf numFmtId="0" fontId="57" fillId="0" borderId="59" xfId="0" applyFont="1" applyBorder="1">
      <alignment vertical="center"/>
    </xf>
    <xf numFmtId="0" fontId="57" fillId="0" borderId="45" xfId="0" applyFont="1" applyBorder="1">
      <alignment vertical="center"/>
    </xf>
    <xf numFmtId="0" fontId="57" fillId="0" borderId="45" xfId="0" applyFont="1" applyBorder="1" applyAlignment="1">
      <alignment horizontal="center" vertical="center" wrapText="1"/>
    </xf>
    <xf numFmtId="0" fontId="57" fillId="0" borderId="45" xfId="0" applyFont="1" applyBorder="1" applyAlignment="1">
      <alignment horizontal="left" vertical="center" wrapText="1"/>
    </xf>
    <xf numFmtId="0" fontId="57" fillId="0" borderId="46" xfId="0" applyFont="1" applyBorder="1" applyAlignment="1">
      <alignment vertical="center" wrapText="1"/>
    </xf>
    <xf numFmtId="0" fontId="53" fillId="0" borderId="154" xfId="0" applyFont="1" applyBorder="1" applyAlignment="1">
      <alignment horizontal="right" vertical="center" wrapText="1"/>
    </xf>
    <xf numFmtId="0" fontId="53" fillId="0" borderId="149" xfId="0" applyFont="1" applyBorder="1" applyAlignment="1">
      <alignment horizontal="right" vertical="center" wrapText="1"/>
    </xf>
    <xf numFmtId="185" fontId="53" fillId="0" borderId="39" xfId="0" applyNumberFormat="1" applyFont="1" applyBorder="1" applyAlignment="1">
      <alignment horizontal="center" vertical="center" wrapText="1"/>
    </xf>
    <xf numFmtId="0" fontId="59" fillId="4" borderId="37" xfId="0" applyFont="1" applyFill="1" applyBorder="1">
      <alignment vertical="center"/>
    </xf>
    <xf numFmtId="0" fontId="59" fillId="4" borderId="38" xfId="0" applyFont="1" applyFill="1" applyBorder="1">
      <alignment vertical="center"/>
    </xf>
    <xf numFmtId="0" fontId="60" fillId="0" borderId="36" xfId="0" applyFont="1" applyBorder="1" applyAlignment="1">
      <alignment horizontal="right" vertical="center"/>
    </xf>
    <xf numFmtId="0" fontId="57" fillId="3" borderId="33" xfId="0" applyFont="1" applyFill="1" applyBorder="1">
      <alignment vertical="center"/>
    </xf>
    <xf numFmtId="0" fontId="64" fillId="3" borderId="0" xfId="0" applyFont="1" applyFill="1">
      <alignment vertical="center"/>
    </xf>
    <xf numFmtId="0" fontId="57" fillId="4" borderId="0" xfId="0" applyFont="1" applyFill="1">
      <alignment vertical="center"/>
    </xf>
    <xf numFmtId="0" fontId="57" fillId="3" borderId="16" xfId="0" applyFont="1" applyFill="1" applyBorder="1">
      <alignment vertical="center"/>
    </xf>
    <xf numFmtId="0" fontId="57" fillId="3" borderId="15" xfId="0" applyFont="1" applyFill="1" applyBorder="1">
      <alignment vertical="center"/>
    </xf>
    <xf numFmtId="0" fontId="61" fillId="0" borderId="28" xfId="0" applyFont="1" applyBorder="1">
      <alignment vertical="center"/>
    </xf>
    <xf numFmtId="0" fontId="60" fillId="0" borderId="35" xfId="0" applyFont="1" applyBorder="1">
      <alignment vertical="center"/>
    </xf>
    <xf numFmtId="0" fontId="65" fillId="0" borderId="0" xfId="0" applyFont="1" applyAlignment="1">
      <alignment horizontal="left" vertical="center" wrapText="1"/>
    </xf>
    <xf numFmtId="0" fontId="65" fillId="0" borderId="13" xfId="0" applyFont="1" applyBorder="1" applyAlignment="1">
      <alignment horizontal="left" vertical="center" wrapText="1"/>
    </xf>
    <xf numFmtId="0" fontId="65" fillId="0" borderId="35" xfId="0" applyFont="1" applyBorder="1" applyAlignment="1">
      <alignment horizontal="left" vertical="center" wrapText="1"/>
    </xf>
    <xf numFmtId="0" fontId="65" fillId="0" borderId="36" xfId="0" applyFont="1" applyBorder="1" applyAlignment="1">
      <alignment horizontal="left" vertical="center" wrapText="1"/>
    </xf>
    <xf numFmtId="0" fontId="57" fillId="3" borderId="10" xfId="0" applyFont="1" applyFill="1" applyBorder="1">
      <alignment vertical="center"/>
    </xf>
    <xf numFmtId="0" fontId="57" fillId="3" borderId="11" xfId="0" applyFont="1" applyFill="1" applyBorder="1">
      <alignment vertical="center"/>
    </xf>
    <xf numFmtId="0" fontId="57" fillId="0" borderId="16" xfId="0" applyFont="1" applyBorder="1">
      <alignment vertical="center"/>
    </xf>
    <xf numFmtId="0" fontId="53" fillId="3" borderId="35" xfId="0" applyFont="1" applyFill="1" applyBorder="1">
      <alignment vertical="center"/>
    </xf>
    <xf numFmtId="0" fontId="53" fillId="3" borderId="36" xfId="0" applyFont="1" applyFill="1" applyBorder="1">
      <alignment vertical="center"/>
    </xf>
    <xf numFmtId="0" fontId="57" fillId="3" borderId="4" xfId="0" applyFont="1" applyFill="1" applyBorder="1" applyAlignment="1">
      <alignment horizontal="center" vertical="center"/>
    </xf>
    <xf numFmtId="0" fontId="57" fillId="3" borderId="4" xfId="0" applyFont="1" applyFill="1" applyBorder="1" applyAlignment="1">
      <alignment horizontal="center" vertical="center"/>
      <extLst>
        <ext xmlns:xfpb="http://schemas.microsoft.com/office/spreadsheetml/2022/featurepropertybag" uri="{C7286773-470A-42A8-94C5-96B5CB345126}">
          <xfpb:xfComplement i="0"/>
        </ext>
      </extLst>
    </xf>
    <xf numFmtId="0" fontId="57" fillId="0" borderId="113" xfId="0" applyFont="1" applyBorder="1">
      <alignment vertical="center"/>
    </xf>
    <xf numFmtId="0" fontId="57" fillId="0" borderId="29" xfId="0" applyFont="1" applyBorder="1" applyAlignment="1">
      <alignment horizontal="left" vertical="center"/>
    </xf>
    <xf numFmtId="0" fontId="57" fillId="4" borderId="9" xfId="0" applyFont="1" applyFill="1" applyBorder="1" applyAlignment="1">
      <alignment horizontal="center" vertical="center"/>
    </xf>
    <xf numFmtId="0" fontId="57" fillId="0" borderId="156" xfId="0" applyFont="1" applyBorder="1">
      <alignment vertical="center"/>
    </xf>
    <xf numFmtId="0" fontId="57" fillId="0" borderId="154" xfId="0" applyFont="1" applyBorder="1">
      <alignment vertical="center"/>
    </xf>
    <xf numFmtId="0" fontId="57" fillId="0" borderId="155" xfId="0" applyFont="1" applyBorder="1">
      <alignment vertical="center"/>
    </xf>
    <xf numFmtId="0" fontId="57" fillId="0" borderId="149" xfId="0" applyFont="1" applyBorder="1">
      <alignment vertical="center"/>
    </xf>
    <xf numFmtId="0" fontId="53" fillId="0" borderId="154" xfId="0" applyFont="1" applyBorder="1" applyAlignment="1">
      <alignment horizontal="right" vertical="center"/>
    </xf>
    <xf numFmtId="0" fontId="53" fillId="0" borderId="155" xfId="0" applyFont="1" applyBorder="1" applyAlignment="1">
      <alignment horizontal="right" vertical="center"/>
    </xf>
    <xf numFmtId="0" fontId="81" fillId="6" borderId="28" xfId="3" applyFont="1" applyFill="1" applyBorder="1" applyAlignment="1">
      <alignment horizontal="distributed" vertical="center"/>
    </xf>
    <xf numFmtId="0" fontId="81" fillId="6" borderId="0" xfId="3" applyFont="1" applyFill="1" applyAlignment="1">
      <alignment vertical="center"/>
    </xf>
    <xf numFmtId="0" fontId="70" fillId="6" borderId="0" xfId="3" applyFont="1" applyFill="1" applyAlignment="1">
      <alignment vertical="center"/>
    </xf>
    <xf numFmtId="0" fontId="57" fillId="6" borderId="0" xfId="3" applyFont="1" applyFill="1" applyAlignment="1">
      <alignment vertical="center"/>
    </xf>
    <xf numFmtId="0" fontId="57" fillId="6" borderId="15" xfId="3" applyFont="1" applyFill="1" applyBorder="1" applyAlignment="1">
      <alignment wrapText="1"/>
    </xf>
    <xf numFmtId="0" fontId="47" fillId="0" borderId="0" xfId="4" applyFont="1" applyAlignment="1" applyProtection="1">
      <alignment horizontal="right" vertical="center"/>
      <protection locked="0"/>
    </xf>
    <xf numFmtId="0" fontId="74" fillId="0" borderId="0" xfId="0" applyFont="1">
      <alignment vertical="center"/>
    </xf>
    <xf numFmtId="0" fontId="74" fillId="0" borderId="0" xfId="0" applyFont="1" applyAlignment="1">
      <alignment horizontal="left" vertical="center"/>
    </xf>
    <xf numFmtId="0" fontId="95" fillId="0" borderId="0" xfId="0" applyFont="1" applyAlignment="1">
      <alignment horizontal="center" vertical="center"/>
    </xf>
    <xf numFmtId="0" fontId="95" fillId="0" borderId="0" xfId="0" applyFont="1">
      <alignment vertical="center"/>
    </xf>
    <xf numFmtId="0" fontId="98" fillId="0" borderId="0" xfId="0" applyFont="1" applyAlignment="1">
      <alignment horizontal="center" vertical="center" shrinkToFit="1"/>
    </xf>
    <xf numFmtId="0" fontId="74" fillId="9" borderId="37" xfId="0" applyFont="1" applyFill="1" applyBorder="1" applyAlignment="1" applyProtection="1">
      <alignment vertical="center" shrinkToFit="1"/>
      <protection locked="0"/>
    </xf>
    <xf numFmtId="0" fontId="74" fillId="4" borderId="52" xfId="0" applyFont="1" applyFill="1" applyBorder="1" applyAlignment="1" applyProtection="1">
      <alignment vertical="center" shrinkToFit="1"/>
      <protection locked="0"/>
    </xf>
    <xf numFmtId="0" fontId="74" fillId="4" borderId="0" xfId="0" applyFont="1" applyFill="1" applyAlignment="1">
      <alignment horizontal="center" vertical="center"/>
    </xf>
    <xf numFmtId="0" fontId="97" fillId="0" borderId="0" xfId="0" applyFont="1">
      <alignment vertical="center"/>
    </xf>
    <xf numFmtId="0" fontId="74" fillId="9" borderId="37" xfId="0" applyFont="1" applyFill="1" applyBorder="1" applyProtection="1">
      <alignment vertical="center"/>
      <protection locked="0"/>
    </xf>
    <xf numFmtId="0" fontId="99" fillId="0" borderId="0" xfId="0" applyFont="1" applyAlignment="1">
      <alignment horizontal="center" vertical="center"/>
    </xf>
    <xf numFmtId="0" fontId="100" fillId="4" borderId="0" xfId="0" applyFont="1" applyFill="1" applyAlignment="1">
      <alignment vertical="center" wrapText="1"/>
    </xf>
    <xf numFmtId="0" fontId="74" fillId="0" borderId="0" xfId="0" applyFont="1" applyAlignment="1">
      <alignment horizontal="left" vertical="top" wrapText="1"/>
    </xf>
    <xf numFmtId="0" fontId="98" fillId="0" borderId="0" xfId="0" applyFont="1">
      <alignment vertical="center"/>
    </xf>
    <xf numFmtId="0" fontId="74" fillId="0" borderId="0" xfId="0" applyFont="1" applyProtection="1">
      <alignment vertical="center"/>
      <protection locked="0"/>
    </xf>
    <xf numFmtId="0" fontId="74" fillId="4" borderId="0" xfId="0" applyFont="1" applyFill="1">
      <alignment vertical="center"/>
    </xf>
    <xf numFmtId="0" fontId="101" fillId="0" borderId="0" xfId="0" applyFont="1" applyAlignment="1">
      <alignment horizontal="center" vertical="center" wrapText="1"/>
    </xf>
    <xf numFmtId="0" fontId="74" fillId="0" borderId="0" xfId="0" applyFont="1" applyAlignment="1">
      <alignment horizontal="left" vertical="center" wrapText="1"/>
    </xf>
    <xf numFmtId="0" fontId="98" fillId="0" borderId="0" xfId="0" applyFont="1" applyAlignment="1">
      <alignment horizontal="left" vertical="center"/>
    </xf>
    <xf numFmtId="0" fontId="98" fillId="0" borderId="0" xfId="0" applyFont="1" applyAlignment="1">
      <alignment horizontal="center" vertical="center"/>
    </xf>
    <xf numFmtId="181" fontId="44" fillId="16" borderId="5" xfId="5" applyNumberFormat="1" applyFont="1" applyFill="1" applyBorder="1" applyAlignment="1" applyProtection="1">
      <alignment horizontal="center" vertical="center"/>
      <protection locked="0"/>
    </xf>
    <xf numFmtId="49" fontId="44" fillId="4" borderId="24" xfId="4" applyNumberFormat="1" applyFont="1" applyFill="1" applyBorder="1" applyAlignment="1" applyProtection="1">
      <alignment horizontal="left" vertical="center" wrapText="1" shrinkToFit="1"/>
      <protection locked="0"/>
    </xf>
    <xf numFmtId="49" fontId="44" fillId="4" borderId="74" xfId="4" applyNumberFormat="1" applyFont="1" applyFill="1" applyBorder="1" applyAlignment="1" applyProtection="1">
      <alignment horizontal="left" vertical="center" wrapText="1" shrinkToFit="1"/>
      <protection locked="0"/>
    </xf>
    <xf numFmtId="49" fontId="44" fillId="9" borderId="153" xfId="4" applyNumberFormat="1" applyFont="1" applyFill="1" applyBorder="1" applyAlignment="1" applyProtection="1">
      <alignment horizontal="left" vertical="center" shrinkToFit="1"/>
      <protection locked="0"/>
    </xf>
    <xf numFmtId="181" fontId="44" fillId="4" borderId="152" xfId="1" applyNumberFormat="1" applyFont="1" applyFill="1" applyBorder="1" applyAlignment="1" applyProtection="1">
      <alignment horizontal="right" vertical="center" shrinkToFit="1"/>
      <protection locked="0"/>
    </xf>
    <xf numFmtId="181" fontId="44" fillId="12" borderId="5" xfId="1" applyNumberFormat="1" applyFont="1" applyFill="1" applyBorder="1" applyAlignment="1" applyProtection="1">
      <alignment horizontal="right" vertical="center" shrinkToFit="1"/>
      <protection locked="0"/>
    </xf>
    <xf numFmtId="181" fontId="44" fillId="4" borderId="156" xfId="1" applyNumberFormat="1" applyFont="1" applyFill="1" applyBorder="1" applyAlignment="1" applyProtection="1">
      <alignment horizontal="right" vertical="center" shrinkToFit="1"/>
      <protection locked="0"/>
    </xf>
    <xf numFmtId="181" fontId="44" fillId="4" borderId="154" xfId="1" applyNumberFormat="1" applyFont="1" applyFill="1" applyBorder="1" applyAlignment="1" applyProtection="1">
      <alignment horizontal="right" vertical="center" shrinkToFit="1"/>
      <protection locked="0"/>
    </xf>
    <xf numFmtId="181" fontId="44" fillId="4" borderId="155" xfId="1" applyNumberFormat="1" applyFont="1" applyFill="1" applyBorder="1" applyAlignment="1" applyProtection="1">
      <alignment horizontal="right" vertical="center" shrinkToFit="1"/>
      <protection locked="0"/>
    </xf>
    <xf numFmtId="181" fontId="44" fillId="0" borderId="156" xfId="1" applyNumberFormat="1" applyFont="1" applyBorder="1" applyAlignment="1" applyProtection="1">
      <alignment horizontal="right" vertical="center" shrinkToFit="1"/>
      <protection locked="0"/>
    </xf>
    <xf numFmtId="181" fontId="44" fillId="16" borderId="5" xfId="1" applyNumberFormat="1" applyFont="1" applyFill="1" applyBorder="1" applyAlignment="1" applyProtection="1">
      <alignment horizontal="right" vertical="center" shrinkToFit="1"/>
      <protection locked="0"/>
    </xf>
    <xf numFmtId="181" fontId="42" fillId="4" borderId="156" xfId="1" applyNumberFormat="1" applyFont="1" applyFill="1" applyBorder="1" applyAlignment="1" applyProtection="1">
      <alignment horizontal="right" vertical="center" shrinkToFit="1"/>
      <protection locked="0"/>
    </xf>
    <xf numFmtId="181" fontId="42" fillId="4" borderId="155" xfId="1" applyNumberFormat="1" applyFont="1" applyFill="1" applyBorder="1" applyAlignment="1" applyProtection="1">
      <alignment horizontal="right" vertical="center" shrinkToFit="1"/>
      <protection locked="0"/>
    </xf>
    <xf numFmtId="181" fontId="42" fillId="4" borderId="149" xfId="1" applyNumberFormat="1" applyFont="1" applyFill="1" applyBorder="1" applyAlignment="1" applyProtection="1">
      <alignment horizontal="right" vertical="center" shrinkToFit="1"/>
      <protection locked="0"/>
    </xf>
    <xf numFmtId="49" fontId="44" fillId="9" borderId="24" xfId="4" applyNumberFormat="1" applyFont="1" applyFill="1" applyBorder="1" applyAlignment="1" applyProtection="1">
      <alignment horizontal="left" vertical="center" shrinkToFit="1"/>
      <protection locked="0"/>
    </xf>
    <xf numFmtId="49" fontId="44" fillId="12" borderId="4" xfId="4" applyNumberFormat="1" applyFont="1" applyFill="1" applyBorder="1" applyAlignment="1" applyProtection="1">
      <alignment horizontal="center" vertical="center" wrapText="1" shrinkToFit="1"/>
      <protection locked="0"/>
    </xf>
    <xf numFmtId="182" fontId="9" fillId="9" borderId="95" xfId="6" applyNumberFormat="1" applyFont="1" applyFill="1" applyBorder="1" applyAlignment="1">
      <alignment horizontal="center" vertical="center" wrapText="1"/>
    </xf>
    <xf numFmtId="182" fontId="9" fillId="9" borderId="99" xfId="6" applyNumberFormat="1" applyFont="1" applyFill="1" applyBorder="1" applyAlignment="1">
      <alignment horizontal="center" vertical="center" wrapText="1"/>
    </xf>
    <xf numFmtId="182" fontId="9" fillId="9" borderId="130" xfId="6" applyNumberFormat="1" applyFont="1" applyFill="1" applyBorder="1" applyAlignment="1">
      <alignment horizontal="center" vertical="center" wrapText="1"/>
    </xf>
    <xf numFmtId="0" fontId="9" fillId="9" borderId="99" xfId="6" applyFont="1" applyFill="1" applyBorder="1" applyAlignment="1">
      <alignment horizontal="center" vertical="center" wrapText="1"/>
    </xf>
    <xf numFmtId="0" fontId="9" fillId="9" borderId="130" xfId="6" applyFont="1" applyFill="1" applyBorder="1" applyAlignment="1">
      <alignment horizontal="center" vertical="center" wrapText="1"/>
    </xf>
    <xf numFmtId="49" fontId="9" fillId="4" borderId="85" xfId="6" applyNumberFormat="1" applyFont="1" applyFill="1" applyBorder="1" applyAlignment="1">
      <alignment horizontal="center" vertical="center"/>
    </xf>
    <xf numFmtId="49" fontId="9" fillId="4" borderId="90" xfId="6" applyNumberFormat="1" applyFont="1" applyFill="1" applyBorder="1" applyAlignment="1">
      <alignment horizontal="center" vertical="center"/>
    </xf>
    <xf numFmtId="49" fontId="9" fillId="4" borderId="128" xfId="6" applyNumberFormat="1" applyFont="1" applyFill="1" applyBorder="1" applyAlignment="1">
      <alignment horizontal="center" vertical="center"/>
    </xf>
    <xf numFmtId="49" fontId="9" fillId="4" borderId="178" xfId="6" applyNumberFormat="1" applyFont="1" applyFill="1" applyBorder="1" applyAlignment="1">
      <alignment horizontal="center" vertical="center"/>
    </xf>
    <xf numFmtId="49" fontId="9" fillId="4" borderId="9" xfId="6" applyNumberFormat="1" applyFont="1" applyFill="1" applyBorder="1" applyAlignment="1">
      <alignment horizontal="center" vertical="center"/>
    </xf>
    <xf numFmtId="0" fontId="9" fillId="4" borderId="85" xfId="6" applyFont="1" applyFill="1" applyBorder="1" applyAlignment="1">
      <alignment horizontal="center" vertical="center"/>
    </xf>
    <xf numFmtId="186" fontId="9" fillId="4" borderId="8" xfId="6" applyNumberFormat="1" applyFont="1" applyFill="1" applyBorder="1" applyAlignment="1">
      <alignment horizontal="center" vertical="center" wrapText="1"/>
    </xf>
    <xf numFmtId="186" fontId="9" fillId="4" borderId="129" xfId="6" applyNumberFormat="1" applyFont="1" applyFill="1" applyBorder="1" applyAlignment="1">
      <alignment horizontal="center" vertical="center" wrapText="1"/>
    </xf>
    <xf numFmtId="0" fontId="9" fillId="17" borderId="4" xfId="6" applyFont="1" applyFill="1" applyBorder="1" applyAlignment="1">
      <alignment horizontal="center" vertical="center"/>
    </xf>
    <xf numFmtId="0" fontId="9" fillId="6" borderId="9" xfId="6" quotePrefix="1" applyFont="1" applyFill="1" applyBorder="1" applyAlignment="1">
      <alignment horizontal="center" vertical="center"/>
    </xf>
    <xf numFmtId="201" fontId="9" fillId="6" borderId="9" xfId="6" applyNumberFormat="1" applyFont="1" applyFill="1" applyBorder="1">
      <alignment vertical="center"/>
    </xf>
    <xf numFmtId="9" fontId="9" fillId="6" borderId="9" xfId="6" applyNumberFormat="1" applyFont="1" applyFill="1" applyBorder="1">
      <alignment vertical="center"/>
    </xf>
    <xf numFmtId="0" fontId="9" fillId="6" borderId="182" xfId="6" quotePrefix="1" applyFont="1" applyFill="1" applyBorder="1" applyAlignment="1">
      <alignment horizontal="center" vertical="center"/>
    </xf>
    <xf numFmtId="201" fontId="9" fillId="6" borderId="182" xfId="6" applyNumberFormat="1" applyFont="1" applyFill="1" applyBorder="1">
      <alignment vertical="center"/>
    </xf>
    <xf numFmtId="0" fontId="9" fillId="9" borderId="127" xfId="6" applyFont="1" applyFill="1" applyBorder="1" applyAlignment="1">
      <alignment horizontal="center" vertical="center" wrapText="1"/>
    </xf>
    <xf numFmtId="0" fontId="9" fillId="4" borderId="14" xfId="6" quotePrefix="1" applyFont="1" applyFill="1" applyBorder="1" applyAlignment="1">
      <alignment horizontal="center" vertical="center" wrapText="1"/>
    </xf>
    <xf numFmtId="182" fontId="9" fillId="4" borderId="99" xfId="6" applyNumberFormat="1" applyFont="1" applyFill="1" applyBorder="1" applyAlignment="1">
      <alignment horizontal="center" vertical="center" wrapText="1"/>
    </xf>
    <xf numFmtId="0" fontId="9" fillId="4" borderId="14" xfId="6" applyFont="1" applyFill="1" applyBorder="1" applyAlignment="1">
      <alignment horizontal="center" vertical="center" wrapText="1"/>
    </xf>
    <xf numFmtId="0" fontId="9" fillId="4" borderId="131" xfId="6" quotePrefix="1" applyFont="1" applyFill="1" applyBorder="1" applyAlignment="1">
      <alignment horizontal="center" vertical="center" wrapText="1"/>
    </xf>
    <xf numFmtId="182" fontId="9" fillId="4" borderId="130" xfId="6" applyNumberFormat="1" applyFont="1" applyFill="1" applyBorder="1" applyAlignment="1">
      <alignment horizontal="center" vertical="center" wrapText="1"/>
    </xf>
    <xf numFmtId="0" fontId="9" fillId="4" borderId="127" xfId="6" applyFont="1" applyFill="1" applyBorder="1" applyAlignment="1">
      <alignment horizontal="center" vertical="center" wrapText="1"/>
    </xf>
    <xf numFmtId="49" fontId="9" fillId="9" borderId="14" xfId="6" quotePrefix="1" applyNumberFormat="1" applyFont="1" applyFill="1" applyBorder="1" applyAlignment="1">
      <alignment horizontal="center" vertical="center" wrapText="1"/>
    </xf>
    <xf numFmtId="49" fontId="9" fillId="9" borderId="14" xfId="6" applyNumberFormat="1" applyFont="1" applyFill="1" applyBorder="1" applyAlignment="1">
      <alignment horizontal="center" vertical="center" wrapText="1"/>
    </xf>
    <xf numFmtId="49" fontId="9" fillId="9" borderId="131" xfId="6" quotePrefix="1" applyNumberFormat="1" applyFont="1" applyFill="1" applyBorder="1" applyAlignment="1">
      <alignment horizontal="center" vertical="center" wrapText="1"/>
    </xf>
    <xf numFmtId="0" fontId="29" fillId="4" borderId="5" xfId="0" applyFont="1" applyFill="1" applyBorder="1" applyAlignment="1">
      <alignment horizontal="center" vertical="center"/>
      <extLst>
        <ext xmlns:xfpb="http://schemas.microsoft.com/office/spreadsheetml/2022/featurepropertybag" uri="{C7286773-470A-42A8-94C5-96B5CB345126}">
          <xfpb:xfComplement i="0"/>
        </ext>
      </extLst>
    </xf>
    <xf numFmtId="0" fontId="53" fillId="4" borderId="41" xfId="0" applyFont="1" applyFill="1" applyBorder="1" applyAlignment="1">
      <alignment horizontal="center" vertical="center" wrapText="1"/>
    </xf>
    <xf numFmtId="0" fontId="53" fillId="4" borderId="55" xfId="0" applyFont="1" applyFill="1" applyBorder="1" applyAlignment="1">
      <alignment horizontal="center" vertical="center" wrapText="1"/>
    </xf>
    <xf numFmtId="0" fontId="53" fillId="4" borderId="43" xfId="0" applyFont="1" applyFill="1" applyBorder="1" applyAlignment="1">
      <alignment horizontal="center" vertical="center" wrapText="1"/>
    </xf>
    <xf numFmtId="0" fontId="29" fillId="4" borderId="134" xfId="0" applyFont="1" applyFill="1" applyBorder="1" applyAlignment="1">
      <alignment horizontal="center" vertical="center"/>
      <extLst>
        <ext xmlns:xfpb="http://schemas.microsoft.com/office/spreadsheetml/2022/featurepropertybag" uri="{C7286773-470A-42A8-94C5-96B5CB345126}">
          <xfpb:xfComplement i="0"/>
        </ext>
      </extLst>
    </xf>
    <xf numFmtId="0" fontId="29" fillId="4" borderId="183" xfId="0" applyFont="1" applyFill="1" applyBorder="1" applyAlignment="1">
      <alignment horizontal="center" vertical="center"/>
      <extLst>
        <ext xmlns:xfpb="http://schemas.microsoft.com/office/spreadsheetml/2022/featurepropertybag" uri="{C7286773-470A-42A8-94C5-96B5CB345126}">
          <xfpb:xfComplement i="0"/>
        </ext>
      </extLst>
    </xf>
    <xf numFmtId="0" fontId="70" fillId="0" borderId="0" xfId="0" applyFont="1" applyAlignment="1">
      <alignment horizontal="right" vertical="center"/>
    </xf>
    <xf numFmtId="202" fontId="57" fillId="4" borderId="4" xfId="0" applyNumberFormat="1" applyFont="1" applyFill="1" applyBorder="1" applyAlignment="1">
      <alignment horizontal="right" vertical="center" wrapText="1"/>
    </xf>
    <xf numFmtId="0" fontId="42" fillId="9" borderId="42" xfId="0" applyFont="1" applyFill="1" applyBorder="1" applyAlignment="1" applyProtection="1">
      <alignment horizontal="center" vertical="center" shrinkToFit="1"/>
      <protection locked="0"/>
    </xf>
    <xf numFmtId="0" fontId="57" fillId="0" borderId="4" xfId="3" applyFont="1" applyBorder="1" applyAlignment="1">
      <alignment horizontal="center" vertical="center"/>
    </xf>
    <xf numFmtId="0" fontId="97" fillId="0" borderId="0" xfId="0" applyFont="1" applyAlignment="1">
      <alignment vertical="center" wrapText="1"/>
    </xf>
    <xf numFmtId="0" fontId="97" fillId="0" borderId="0" xfId="0" applyFont="1" applyAlignment="1">
      <alignment horizontal="left" vertical="center" wrapText="1"/>
    </xf>
    <xf numFmtId="0" fontId="74" fillId="0" borderId="5" xfId="0" applyFont="1" applyBorder="1">
      <alignment vertical="center"/>
    </xf>
    <xf numFmtId="0" fontId="74" fillId="0" borderId="0" xfId="0" applyFont="1" applyAlignment="1">
      <alignment horizontal="right" vertical="center"/>
    </xf>
    <xf numFmtId="203" fontId="83" fillId="18" borderId="29" xfId="0" applyNumberFormat="1" applyFont="1" applyFill="1" applyBorder="1" applyAlignment="1">
      <alignment horizontal="center" vertical="center"/>
    </xf>
    <xf numFmtId="20" fontId="109" fillId="4" borderId="153" xfId="0" applyNumberFormat="1" applyFont="1" applyFill="1" applyBorder="1" applyAlignment="1" applyProtection="1">
      <alignment horizontal="center" vertical="center"/>
      <protection locked="0"/>
    </xf>
    <xf numFmtId="0" fontId="109" fillId="4" borderId="153" xfId="0" applyFont="1" applyFill="1" applyBorder="1" applyAlignment="1" applyProtection="1">
      <alignment vertical="center" wrapText="1"/>
      <protection locked="0"/>
    </xf>
    <xf numFmtId="20" fontId="83" fillId="4" borderId="153" xfId="0" applyNumberFormat="1" applyFont="1" applyFill="1" applyBorder="1" applyAlignment="1" applyProtection="1">
      <alignment horizontal="center" vertical="center"/>
      <protection locked="0"/>
    </xf>
    <xf numFmtId="0" fontId="83" fillId="4" borderId="153" xfId="0" applyFont="1" applyFill="1" applyBorder="1" applyAlignment="1" applyProtection="1">
      <alignment vertical="center" wrapText="1"/>
      <protection locked="0"/>
    </xf>
    <xf numFmtId="204" fontId="83" fillId="19" borderId="29" xfId="0" applyNumberFormat="1" applyFont="1" applyFill="1" applyBorder="1" applyAlignment="1">
      <alignment horizontal="center" vertical="center"/>
    </xf>
    <xf numFmtId="20" fontId="109" fillId="4" borderId="133" xfId="0" applyNumberFormat="1" applyFont="1" applyFill="1" applyBorder="1" applyAlignment="1" applyProtection="1">
      <alignment horizontal="center" vertical="center"/>
      <protection locked="0"/>
    </xf>
    <xf numFmtId="0" fontId="109" fillId="4" borderId="133" xfId="0" applyFont="1" applyFill="1" applyBorder="1" applyAlignment="1" applyProtection="1">
      <alignment vertical="center" wrapText="1"/>
      <protection locked="0"/>
    </xf>
    <xf numFmtId="20" fontId="83" fillId="4" borderId="133" xfId="0" applyNumberFormat="1" applyFont="1" applyFill="1" applyBorder="1" applyAlignment="1" applyProtection="1">
      <alignment horizontal="center" vertical="center"/>
      <protection locked="0"/>
    </xf>
    <xf numFmtId="0" fontId="83" fillId="4" borderId="133" xfId="0" applyFont="1" applyFill="1" applyBorder="1" applyAlignment="1" applyProtection="1">
      <alignment vertical="center" wrapText="1"/>
      <protection locked="0"/>
    </xf>
    <xf numFmtId="0" fontId="109" fillId="4" borderId="133" xfId="0" applyFont="1" applyFill="1" applyBorder="1" applyProtection="1">
      <alignment vertical="center"/>
      <protection locked="0"/>
    </xf>
    <xf numFmtId="20" fontId="83" fillId="4" borderId="133" xfId="0" quotePrefix="1" applyNumberFormat="1" applyFont="1" applyFill="1" applyBorder="1" applyAlignment="1" applyProtection="1">
      <alignment horizontal="center" vertical="center"/>
      <protection locked="0"/>
    </xf>
    <xf numFmtId="0" fontId="83" fillId="4" borderId="133" xfId="0" applyFont="1" applyFill="1" applyBorder="1" applyProtection="1">
      <alignment vertical="center"/>
      <protection locked="0"/>
    </xf>
    <xf numFmtId="20" fontId="109" fillId="4" borderId="150" xfId="0" applyNumberFormat="1" applyFont="1" applyFill="1" applyBorder="1" applyAlignment="1" applyProtection="1">
      <alignment horizontal="center" vertical="center"/>
      <protection locked="0"/>
    </xf>
    <xf numFmtId="0" fontId="109" fillId="4" borderId="150" xfId="0" applyFont="1" applyFill="1" applyBorder="1" applyProtection="1">
      <alignment vertical="center"/>
      <protection locked="0"/>
    </xf>
    <xf numFmtId="20" fontId="83" fillId="4" borderId="150" xfId="0" applyNumberFormat="1" applyFont="1" applyFill="1" applyBorder="1" applyAlignment="1" applyProtection="1">
      <alignment horizontal="center" vertical="center"/>
      <protection locked="0"/>
    </xf>
    <xf numFmtId="0" fontId="83" fillId="4" borderId="150" xfId="0" applyFont="1" applyFill="1" applyBorder="1" applyProtection="1">
      <alignment vertical="center"/>
      <protection locked="0"/>
    </xf>
    <xf numFmtId="203" fontId="83" fillId="18" borderId="8" xfId="0" applyNumberFormat="1" applyFont="1" applyFill="1" applyBorder="1" applyAlignment="1">
      <alignment horizontal="center" vertical="center"/>
    </xf>
    <xf numFmtId="0" fontId="109" fillId="4" borderId="153" xfId="0" applyFont="1" applyFill="1" applyBorder="1" applyAlignment="1" applyProtection="1">
      <alignment wrapText="1"/>
      <protection locked="0"/>
    </xf>
    <xf numFmtId="0" fontId="83" fillId="4" borderId="153" xfId="0" applyFont="1" applyFill="1" applyBorder="1" applyAlignment="1" applyProtection="1">
      <alignment wrapText="1"/>
      <protection locked="0"/>
    </xf>
    <xf numFmtId="0" fontId="109" fillId="4" borderId="133" xfId="0" quotePrefix="1" applyFont="1" applyFill="1" applyBorder="1" applyAlignment="1" applyProtection="1">
      <alignment vertical="center" wrapText="1"/>
      <protection locked="0"/>
    </xf>
    <xf numFmtId="0" fontId="83" fillId="4" borderId="133" xfId="0" quotePrefix="1" applyFont="1" applyFill="1" applyBorder="1" applyAlignment="1" applyProtection="1">
      <alignment vertical="center" wrapText="1"/>
      <protection locked="0"/>
    </xf>
    <xf numFmtId="0" fontId="83" fillId="4" borderId="133" xfId="0" quotePrefix="1" applyFont="1" applyFill="1" applyBorder="1" applyProtection="1">
      <alignment vertical="center"/>
      <protection locked="0"/>
    </xf>
    <xf numFmtId="0" fontId="109" fillId="4" borderId="133" xfId="0" quotePrefix="1" applyFont="1" applyFill="1" applyBorder="1" applyProtection="1">
      <alignment vertical="center"/>
      <protection locked="0"/>
    </xf>
    <xf numFmtId="0" fontId="74" fillId="4" borderId="133" xfId="0" applyFont="1" applyFill="1" applyBorder="1" applyAlignment="1">
      <alignment vertical="center" wrapText="1"/>
    </xf>
    <xf numFmtId="0" fontId="110" fillId="4" borderId="133" xfId="0" applyFont="1" applyFill="1" applyBorder="1" applyAlignment="1">
      <alignment vertical="center" wrapText="1"/>
    </xf>
    <xf numFmtId="20" fontId="109" fillId="4" borderId="150" xfId="0" quotePrefix="1" applyNumberFormat="1" applyFont="1" applyFill="1" applyBorder="1" applyProtection="1">
      <alignment vertical="center"/>
      <protection locked="0"/>
    </xf>
    <xf numFmtId="20" fontId="83" fillId="4" borderId="150" xfId="0" quotePrefix="1" applyNumberFormat="1" applyFont="1" applyFill="1" applyBorder="1" applyProtection="1">
      <alignment vertical="center"/>
      <protection locked="0"/>
    </xf>
    <xf numFmtId="20" fontId="109" fillId="4" borderId="151" xfId="0" applyNumberFormat="1" applyFont="1" applyFill="1" applyBorder="1" applyAlignment="1" applyProtection="1">
      <alignment horizontal="center" vertical="center"/>
      <protection locked="0"/>
    </xf>
    <xf numFmtId="20" fontId="83" fillId="4" borderId="151" xfId="0" applyNumberFormat="1" applyFont="1" applyFill="1" applyBorder="1" applyAlignment="1" applyProtection="1">
      <alignment horizontal="center" vertical="center"/>
      <protection locked="0"/>
    </xf>
    <xf numFmtId="204" fontId="83" fillId="19" borderId="9" xfId="0" applyNumberFormat="1" applyFont="1" applyFill="1" applyBorder="1" applyAlignment="1">
      <alignment horizontal="center" vertical="center"/>
    </xf>
    <xf numFmtId="0" fontId="110" fillId="4" borderId="150" xfId="0" applyFont="1" applyFill="1" applyBorder="1" applyAlignment="1">
      <alignment vertical="center" wrapText="1"/>
    </xf>
    <xf numFmtId="0" fontId="74" fillId="4" borderId="150" xfId="0" applyFont="1" applyFill="1" applyBorder="1" applyAlignment="1">
      <alignment vertical="center" wrapText="1"/>
    </xf>
    <xf numFmtId="0" fontId="51" fillId="0" borderId="0" xfId="0" applyFont="1">
      <alignment vertical="center"/>
    </xf>
    <xf numFmtId="0" fontId="68" fillId="6" borderId="66" xfId="3" applyFont="1" applyFill="1" applyBorder="1" applyAlignment="1">
      <alignment vertical="center"/>
    </xf>
    <xf numFmtId="0" fontId="73" fillId="6" borderId="15" xfId="3" applyFont="1" applyFill="1" applyBorder="1" applyAlignment="1">
      <alignment vertical="center"/>
    </xf>
    <xf numFmtId="0" fontId="73" fillId="6" borderId="16" xfId="3" applyFont="1" applyFill="1" applyBorder="1" applyAlignment="1">
      <alignment vertical="center"/>
    </xf>
    <xf numFmtId="0" fontId="68" fillId="6" borderId="5" xfId="3" applyFont="1" applyFill="1" applyBorder="1" applyAlignment="1">
      <alignment vertical="center"/>
    </xf>
    <xf numFmtId="49" fontId="53" fillId="0" borderId="0" xfId="2" applyNumberFormat="1" applyFont="1">
      <alignment vertical="center"/>
    </xf>
    <xf numFmtId="49" fontId="56" fillId="0" borderId="0" xfId="2" applyNumberFormat="1" applyFont="1">
      <alignment vertical="center"/>
    </xf>
    <xf numFmtId="49" fontId="56" fillId="0" borderId="0" xfId="0" applyNumberFormat="1" applyFont="1">
      <alignment vertical="center"/>
    </xf>
    <xf numFmtId="0" fontId="56" fillId="0" borderId="0" xfId="0" applyFont="1">
      <alignment vertical="center"/>
    </xf>
    <xf numFmtId="49" fontId="52" fillId="0" borderId="0" xfId="0" applyNumberFormat="1" applyFont="1">
      <alignment vertical="center"/>
    </xf>
    <xf numFmtId="0" fontId="52" fillId="0" borderId="0" xfId="0" applyFont="1">
      <alignment vertical="center"/>
    </xf>
    <xf numFmtId="0" fontId="55" fillId="0" borderId="0" xfId="0" applyFont="1" applyAlignment="1">
      <alignment horizontal="center" vertical="center"/>
    </xf>
    <xf numFmtId="0" fontId="55" fillId="3" borderId="0" xfId="0" applyFont="1" applyFill="1">
      <alignment vertical="center"/>
    </xf>
    <xf numFmtId="0" fontId="53" fillId="3" borderId="0" xfId="0" applyFont="1" applyFill="1" applyAlignment="1">
      <alignment horizontal="left" vertical="top" wrapText="1"/>
    </xf>
    <xf numFmtId="0" fontId="53" fillId="0" borderId="0" xfId="0" applyFont="1" applyAlignment="1">
      <alignment horizontal="center" vertical="center"/>
    </xf>
    <xf numFmtId="0" fontId="53" fillId="3" borderId="0" xfId="0" applyFont="1" applyFill="1" applyAlignment="1">
      <alignment horizontal="center" vertical="center" wrapText="1"/>
    </xf>
    <xf numFmtId="49" fontId="51" fillId="0" borderId="0" xfId="2" applyNumberFormat="1" applyFont="1" applyProtection="1">
      <alignment vertical="center"/>
      <protection locked="0"/>
    </xf>
    <xf numFmtId="49" fontId="52" fillId="0" borderId="0" xfId="2" applyNumberFormat="1" applyFont="1" applyProtection="1">
      <alignment vertical="center"/>
      <protection locked="0"/>
    </xf>
    <xf numFmtId="49" fontId="52" fillId="0" borderId="0" xfId="0" applyNumberFormat="1" applyFont="1" applyProtection="1">
      <alignment vertical="center"/>
      <protection locked="0"/>
    </xf>
    <xf numFmtId="199" fontId="53" fillId="0" borderId="0" xfId="0" applyNumberFormat="1" applyFont="1" applyAlignment="1" applyProtection="1">
      <alignment horizontal="right" vertical="center" shrinkToFit="1"/>
      <protection locked="0"/>
    </xf>
    <xf numFmtId="0" fontId="52" fillId="0" borderId="0" xfId="0" applyFont="1" applyProtection="1">
      <alignment vertical="center"/>
      <protection locked="0"/>
    </xf>
    <xf numFmtId="49" fontId="54" fillId="0" borderId="0" xfId="2" applyNumberFormat="1" applyFont="1" applyProtection="1">
      <alignment vertical="center"/>
      <protection locked="0"/>
    </xf>
    <xf numFmtId="49" fontId="53" fillId="2" borderId="1" xfId="2" applyNumberFormat="1" applyFont="1" applyFill="1" applyBorder="1" applyProtection="1">
      <alignment vertical="center"/>
      <protection locked="0"/>
    </xf>
    <xf numFmtId="49" fontId="52" fillId="2" borderId="103" xfId="2" applyNumberFormat="1" applyFont="1" applyFill="1" applyBorder="1" applyProtection="1">
      <alignment vertical="center"/>
      <protection locked="0"/>
    </xf>
    <xf numFmtId="49" fontId="52" fillId="2" borderId="109" xfId="2" applyNumberFormat="1" applyFont="1" applyFill="1" applyBorder="1" applyProtection="1">
      <alignment vertical="center"/>
      <protection locked="0"/>
    </xf>
    <xf numFmtId="49" fontId="52" fillId="2" borderId="87" xfId="2" applyNumberFormat="1" applyFont="1" applyFill="1" applyBorder="1" applyProtection="1">
      <alignment vertical="center"/>
      <protection locked="0"/>
    </xf>
    <xf numFmtId="49" fontId="41" fillId="0" borderId="116" xfId="10" applyNumberFormat="1" applyBorder="1" applyAlignment="1" applyProtection="1">
      <alignment horizontal="center" vertical="center"/>
      <protection locked="0"/>
    </xf>
    <xf numFmtId="49" fontId="52" fillId="0" borderId="117" xfId="2" applyNumberFormat="1" applyFont="1" applyBorder="1" applyProtection="1">
      <alignment vertical="center"/>
      <protection locked="0"/>
    </xf>
    <xf numFmtId="49" fontId="52" fillId="0" borderId="118" xfId="2" applyNumberFormat="1" applyFont="1" applyBorder="1" applyProtection="1">
      <alignment vertical="center"/>
      <protection locked="0"/>
    </xf>
    <xf numFmtId="49" fontId="52" fillId="0" borderId="15" xfId="2" applyNumberFormat="1" applyFont="1" applyBorder="1" applyProtection="1">
      <alignment vertical="center"/>
      <protection locked="0"/>
    </xf>
    <xf numFmtId="49" fontId="52" fillId="0" borderId="10" xfId="2" applyNumberFormat="1" applyFont="1" applyBorder="1" applyProtection="1">
      <alignment vertical="center"/>
      <protection locked="0"/>
    </xf>
    <xf numFmtId="49" fontId="52" fillId="0" borderId="89" xfId="2" applyNumberFormat="1" applyFont="1" applyBorder="1" applyProtection="1">
      <alignment vertical="center"/>
      <protection locked="0"/>
    </xf>
    <xf numFmtId="49" fontId="41" fillId="0" borderId="119" xfId="10" applyNumberFormat="1" applyBorder="1" applyAlignment="1" applyProtection="1">
      <alignment horizontal="center" vertical="center"/>
      <protection locked="0"/>
    </xf>
    <xf numFmtId="49" fontId="52" fillId="0" borderId="120" xfId="2" applyNumberFormat="1" applyFont="1" applyBorder="1" applyProtection="1">
      <alignment vertical="center"/>
      <protection locked="0"/>
    </xf>
    <xf numFmtId="49" fontId="52" fillId="0" borderId="48" xfId="2" applyNumberFormat="1" applyFont="1" applyBorder="1" applyProtection="1">
      <alignment vertical="center"/>
      <protection locked="0"/>
    </xf>
    <xf numFmtId="49" fontId="52" fillId="0" borderId="106" xfId="2" applyNumberFormat="1" applyFont="1" applyBorder="1" applyProtection="1">
      <alignment vertical="center"/>
      <protection locked="0"/>
    </xf>
    <xf numFmtId="49" fontId="41" fillId="0" borderId="2" xfId="10" applyNumberFormat="1" applyBorder="1" applyAlignment="1" applyProtection="1">
      <alignment horizontal="center" vertical="center"/>
      <protection locked="0"/>
    </xf>
    <xf numFmtId="49" fontId="52" fillId="0" borderId="104" xfId="2" applyNumberFormat="1" applyFont="1" applyBorder="1" applyProtection="1">
      <alignment vertical="center"/>
      <protection locked="0"/>
    </xf>
    <xf numFmtId="49" fontId="52" fillId="0" borderId="45" xfId="2" applyNumberFormat="1" applyFont="1" applyBorder="1" applyProtection="1">
      <alignment vertical="center"/>
      <protection locked="0"/>
    </xf>
    <xf numFmtId="49" fontId="52" fillId="0" borderId="88" xfId="2" applyNumberFormat="1" applyFont="1" applyBorder="1" applyProtection="1">
      <alignment vertical="center"/>
      <protection locked="0"/>
    </xf>
    <xf numFmtId="49" fontId="53" fillId="0" borderId="104" xfId="2" applyNumberFormat="1" applyFont="1" applyBorder="1" applyProtection="1">
      <alignment vertical="center"/>
      <protection locked="0"/>
    </xf>
    <xf numFmtId="49" fontId="53" fillId="0" borderId="48" xfId="2" applyNumberFormat="1" applyFont="1" applyBorder="1" applyProtection="1">
      <alignment vertical="center"/>
      <protection locked="0"/>
    </xf>
    <xf numFmtId="49" fontId="56" fillId="0" borderId="0" xfId="0" applyNumberFormat="1" applyFont="1" applyProtection="1">
      <alignment vertical="center"/>
      <protection locked="0"/>
    </xf>
    <xf numFmtId="49" fontId="41" fillId="0" borderId="3" xfId="10" applyNumberFormat="1" applyBorder="1" applyAlignment="1" applyProtection="1">
      <alignment horizontal="center" vertical="center"/>
      <protection locked="0"/>
    </xf>
    <xf numFmtId="49" fontId="52" fillId="0" borderId="105" xfId="2" applyNumberFormat="1" applyFont="1" applyBorder="1" applyProtection="1">
      <alignment vertical="center"/>
      <protection locked="0"/>
    </xf>
    <xf numFmtId="49" fontId="52" fillId="0" borderId="107" xfId="2" applyNumberFormat="1" applyFont="1" applyBorder="1" applyProtection="1">
      <alignment vertical="center"/>
      <protection locked="0"/>
    </xf>
    <xf numFmtId="49" fontId="52" fillId="0" borderId="108" xfId="2" applyNumberFormat="1" applyFont="1" applyBorder="1" applyProtection="1">
      <alignment vertical="center"/>
      <protection locked="0"/>
    </xf>
    <xf numFmtId="49" fontId="53" fillId="0" borderId="0" xfId="0" applyNumberFormat="1" applyFont="1" applyProtection="1">
      <alignment vertical="center"/>
      <protection locked="0"/>
    </xf>
    <xf numFmtId="0" fontId="55" fillId="0" borderId="0" xfId="0" applyFont="1" applyAlignment="1" applyProtection="1">
      <alignment horizontal="center" vertical="center"/>
      <protection locked="0"/>
    </xf>
    <xf numFmtId="0" fontId="55" fillId="3" borderId="0" xfId="0" applyFont="1" applyFill="1" applyProtection="1">
      <alignment vertical="center"/>
      <protection locked="0"/>
    </xf>
    <xf numFmtId="0" fontId="57" fillId="0" borderId="0" xfId="0" applyFont="1" applyProtection="1">
      <alignment vertical="center"/>
      <protection locked="0"/>
    </xf>
    <xf numFmtId="0" fontId="53" fillId="3" borderId="0" xfId="0" applyFont="1" applyFill="1" applyProtection="1">
      <alignment vertical="center"/>
      <protection locked="0"/>
    </xf>
    <xf numFmtId="0" fontId="53" fillId="3" borderId="0" xfId="0" applyFont="1" applyFill="1" applyAlignment="1" applyProtection="1">
      <alignment horizontal="left" vertical="center" wrapText="1"/>
      <protection locked="0"/>
    </xf>
    <xf numFmtId="49" fontId="52" fillId="0" borderId="0" xfId="0" applyNumberFormat="1" applyFont="1" applyAlignment="1" applyProtection="1">
      <alignment vertical="center" wrapText="1"/>
      <protection locked="0"/>
    </xf>
    <xf numFmtId="199" fontId="53" fillId="0" borderId="0" xfId="0" applyNumberFormat="1" applyFont="1" applyAlignment="1" applyProtection="1">
      <alignment horizontal="left" vertical="center" shrinkToFit="1"/>
      <protection locked="0"/>
    </xf>
    <xf numFmtId="0" fontId="0" fillId="0" borderId="0" xfId="0" applyProtection="1">
      <alignment vertical="center"/>
      <protection locked="0"/>
    </xf>
    <xf numFmtId="181" fontId="0" fillId="0" borderId="0" xfId="0" applyNumberFormat="1" applyProtection="1">
      <alignment vertical="center"/>
      <protection locked="0"/>
    </xf>
    <xf numFmtId="0" fontId="49" fillId="0" borderId="0" xfId="4" applyFont="1" applyAlignment="1" applyProtection="1">
      <alignment vertical="center"/>
      <protection locked="0"/>
    </xf>
    <xf numFmtId="41" fontId="0" fillId="0" borderId="0" xfId="0" applyNumberFormat="1" applyProtection="1">
      <alignment vertical="center"/>
      <protection locked="0"/>
    </xf>
    <xf numFmtId="181" fontId="46" fillId="0" borderId="8" xfId="4" applyNumberFormat="1" applyFont="1" applyBorder="1" applyAlignment="1" applyProtection="1">
      <alignment horizontal="center"/>
      <protection locked="0"/>
    </xf>
    <xf numFmtId="181" fontId="46" fillId="0" borderId="14" xfId="4" applyNumberFormat="1" applyFont="1" applyBorder="1" applyAlignment="1" applyProtection="1">
      <alignment horizontal="center"/>
      <protection locked="0"/>
    </xf>
    <xf numFmtId="0" fontId="47" fillId="14" borderId="8" xfId="4" applyFont="1" applyFill="1" applyBorder="1" applyAlignment="1" applyProtection="1">
      <alignment horizontal="center" wrapText="1"/>
      <protection locked="0"/>
    </xf>
    <xf numFmtId="0" fontId="47" fillId="15" borderId="4" xfId="4" applyFont="1" applyFill="1" applyBorder="1" applyAlignment="1" applyProtection="1">
      <alignment horizontal="center" wrapText="1"/>
      <protection locked="0"/>
    </xf>
    <xf numFmtId="49" fontId="44" fillId="4" borderId="134" xfId="4" applyNumberFormat="1" applyFont="1" applyFill="1" applyBorder="1" applyAlignment="1" applyProtection="1">
      <alignment vertical="center" wrapText="1" shrinkToFit="1"/>
      <protection locked="0"/>
    </xf>
    <xf numFmtId="181" fontId="44" fillId="0" borderId="0" xfId="5" applyNumberFormat="1" applyFont="1" applyFill="1" applyBorder="1" applyAlignment="1" applyProtection="1">
      <alignment vertical="center"/>
      <protection locked="0"/>
    </xf>
    <xf numFmtId="0" fontId="44" fillId="0" borderId="0" xfId="4" applyFont="1" applyAlignment="1" applyProtection="1">
      <alignment horizontal="left" vertical="center" shrinkToFit="1"/>
      <protection locked="0"/>
    </xf>
    <xf numFmtId="41" fontId="44" fillId="0" borderId="0" xfId="4" applyNumberFormat="1" applyFont="1" applyAlignment="1" applyProtection="1">
      <alignment horizontal="left" vertical="center" shrinkToFit="1"/>
      <protection locked="0"/>
    </xf>
    <xf numFmtId="0" fontId="44" fillId="0" borderId="0" xfId="4" applyFont="1" applyAlignment="1" applyProtection="1">
      <alignment horizontal="center" vertical="center" shrinkToFit="1"/>
      <protection locked="0"/>
    </xf>
    <xf numFmtId="186" fontId="44" fillId="0" borderId="0" xfId="4" applyNumberFormat="1" applyFont="1" applyAlignment="1" applyProtection="1">
      <alignment horizontal="left" vertical="center" shrinkToFit="1"/>
      <protection locked="0"/>
    </xf>
    <xf numFmtId="41" fontId="44" fillId="0" borderId="0" xfId="4" applyNumberFormat="1" applyFont="1" applyAlignment="1" applyProtection="1">
      <alignment horizontal="right" vertical="center" shrinkToFit="1"/>
      <protection locked="0"/>
    </xf>
    <xf numFmtId="0" fontId="9" fillId="4" borderId="4" xfId="6" applyFont="1" applyFill="1" applyBorder="1" applyAlignment="1">
      <alignment horizontal="left" vertical="center" wrapText="1"/>
    </xf>
    <xf numFmtId="49" fontId="9" fillId="4" borderId="4" xfId="6" applyNumberFormat="1" applyFont="1" applyFill="1" applyBorder="1" applyAlignment="1">
      <alignment horizontal="left" vertical="center" wrapText="1"/>
    </xf>
    <xf numFmtId="0" fontId="11" fillId="0" borderId="91" xfId="7" applyFont="1" applyBorder="1">
      <alignment vertical="center"/>
    </xf>
    <xf numFmtId="0" fontId="10" fillId="0" borderId="92" xfId="7" applyFont="1" applyBorder="1" applyAlignment="1">
      <alignment vertical="center" wrapText="1"/>
    </xf>
    <xf numFmtId="0" fontId="25" fillId="0" borderId="92" xfId="7" applyFont="1" applyBorder="1" applyAlignment="1">
      <alignment vertical="center" wrapText="1"/>
    </xf>
    <xf numFmtId="0" fontId="7" fillId="0" borderId="100" xfId="7" applyFont="1" applyBorder="1" applyAlignment="1">
      <alignment horizontal="right" vertical="center"/>
    </xf>
    <xf numFmtId="0" fontId="24" fillId="0" borderId="98" xfId="7" applyFont="1" applyBorder="1" applyAlignment="1">
      <alignment horizontal="center" vertical="center"/>
    </xf>
    <xf numFmtId="0" fontId="11" fillId="0" borderId="0" xfId="7" applyFont="1">
      <alignment vertical="center"/>
    </xf>
    <xf numFmtId="0" fontId="11" fillId="0" borderId="115" xfId="7" applyFont="1" applyBorder="1">
      <alignment vertical="center"/>
    </xf>
    <xf numFmtId="0" fontId="25" fillId="0" borderId="98" xfId="7" applyFont="1" applyBorder="1" applyAlignment="1">
      <alignment horizontal="justify" vertical="center"/>
    </xf>
    <xf numFmtId="0" fontId="9" fillId="0" borderId="98" xfId="7" applyFont="1" applyBorder="1" applyAlignment="1">
      <alignment horizontal="justify" vertical="center" wrapText="1"/>
    </xf>
    <xf numFmtId="0" fontId="9" fillId="0" borderId="0" xfId="7" applyFont="1" applyAlignment="1">
      <alignment horizontal="justify" vertical="center" wrapText="1"/>
    </xf>
    <xf numFmtId="0" fontId="9" fillId="0" borderId="115" xfId="7" applyFont="1" applyBorder="1" applyAlignment="1">
      <alignment horizontal="justify" vertical="center" wrapText="1"/>
    </xf>
    <xf numFmtId="0" fontId="24" fillId="0" borderId="98" xfId="0" applyFont="1" applyBorder="1">
      <alignment vertical="center"/>
    </xf>
    <xf numFmtId="0" fontId="24" fillId="0" borderId="0" xfId="7" applyFont="1">
      <alignment vertical="center"/>
    </xf>
    <xf numFmtId="0" fontId="24" fillId="0" borderId="115" xfId="7" applyFont="1" applyBorder="1">
      <alignment vertical="center"/>
    </xf>
    <xf numFmtId="0" fontId="9" fillId="0" borderId="98" xfId="0" applyFont="1" applyBorder="1">
      <alignment vertical="center"/>
    </xf>
    <xf numFmtId="0" fontId="9" fillId="0" borderId="0" xfId="7" applyFont="1">
      <alignment vertical="center"/>
    </xf>
    <xf numFmtId="0" fontId="9" fillId="0" borderId="115" xfId="7" applyFont="1" applyBorder="1">
      <alignment vertical="center"/>
    </xf>
    <xf numFmtId="0" fontId="9" fillId="0" borderId="98" xfId="7" applyFont="1" applyBorder="1" applyAlignment="1">
      <alignment horizontal="justify" vertical="center"/>
    </xf>
    <xf numFmtId="0" fontId="24" fillId="0" borderId="98" xfId="7" applyFont="1" applyBorder="1">
      <alignment vertical="center"/>
    </xf>
    <xf numFmtId="0" fontId="9" fillId="0" borderId="98" xfId="7" applyFont="1" applyBorder="1" applyAlignment="1">
      <alignment vertical="center" wrapText="1"/>
    </xf>
    <xf numFmtId="0" fontId="9" fillId="0" borderId="0" xfId="7" applyFont="1" applyAlignment="1">
      <alignment vertical="center" wrapText="1"/>
    </xf>
    <xf numFmtId="0" fontId="9" fillId="0" borderId="115" xfId="7" applyFont="1" applyBorder="1" applyAlignment="1">
      <alignment vertical="center" wrapText="1"/>
    </xf>
    <xf numFmtId="0" fontId="9" fillId="0" borderId="98" xfId="7" applyFont="1" applyBorder="1" applyAlignment="1">
      <alignment horizontal="left" vertical="center"/>
    </xf>
    <xf numFmtId="0" fontId="9" fillId="0" borderId="0" xfId="7" applyFont="1" applyAlignment="1">
      <alignment horizontal="left" vertical="center"/>
    </xf>
    <xf numFmtId="0" fontId="9" fillId="0" borderId="98" xfId="7" applyFont="1" applyBorder="1">
      <alignment vertical="center"/>
    </xf>
    <xf numFmtId="0" fontId="24" fillId="0" borderId="0" xfId="7" applyFont="1" applyAlignment="1">
      <alignment vertical="center" wrapText="1"/>
    </xf>
    <xf numFmtId="0" fontId="24" fillId="0" borderId="115" xfId="7" applyFont="1" applyBorder="1" applyAlignment="1">
      <alignment vertical="center" wrapText="1"/>
    </xf>
    <xf numFmtId="0" fontId="24" fillId="0" borderId="98" xfId="7" applyFont="1" applyBorder="1" applyAlignment="1">
      <alignment horizontal="justify" vertical="center"/>
    </xf>
    <xf numFmtId="0" fontId="9" fillId="0" borderId="98" xfId="7" applyFont="1" applyBorder="1" applyAlignment="1">
      <alignment horizontal="center" vertical="center" wrapText="1"/>
    </xf>
    <xf numFmtId="0" fontId="9" fillId="0" borderId="0" xfId="7" applyFont="1" applyAlignment="1">
      <alignment horizontal="center" vertical="center" wrapText="1"/>
    </xf>
    <xf numFmtId="0" fontId="25" fillId="0" borderId="0" xfId="7" applyFont="1" applyAlignment="1" applyProtection="1">
      <alignment vertical="center" wrapText="1"/>
      <protection locked="0"/>
    </xf>
    <xf numFmtId="0" fontId="11" fillId="0" borderId="0" xfId="7" applyFont="1" applyProtection="1">
      <alignment vertical="center"/>
      <protection locked="0"/>
    </xf>
    <xf numFmtId="0" fontId="24" fillId="0" borderId="0" xfId="7" applyFont="1" applyAlignment="1" applyProtection="1">
      <alignment vertical="center" wrapText="1"/>
      <protection locked="0"/>
    </xf>
    <xf numFmtId="0" fontId="11" fillId="0" borderId="115" xfId="7" applyFont="1" applyBorder="1" applyProtection="1">
      <alignment vertical="center"/>
      <protection locked="0"/>
    </xf>
    <xf numFmtId="0" fontId="12" fillId="0" borderId="0" xfId="7" applyFont="1" applyProtection="1">
      <alignment vertical="center"/>
      <protection locked="0"/>
    </xf>
    <xf numFmtId="0" fontId="12" fillId="0" borderId="0" xfId="7" applyFont="1" applyAlignment="1" applyProtection="1">
      <alignment horizontal="justify" vertical="center" wrapText="1"/>
      <protection locked="0"/>
    </xf>
    <xf numFmtId="0" fontId="24" fillId="0" borderId="0" xfId="7" applyFont="1" applyProtection="1">
      <alignment vertical="center"/>
      <protection locked="0"/>
    </xf>
    <xf numFmtId="0" fontId="25" fillId="0" borderId="0" xfId="7" applyFont="1" applyProtection="1">
      <alignment vertical="center"/>
      <protection locked="0"/>
    </xf>
    <xf numFmtId="0" fontId="9" fillId="0" borderId="0" xfId="7" applyFont="1" applyProtection="1">
      <alignment vertical="center"/>
      <protection locked="0"/>
    </xf>
    <xf numFmtId="0" fontId="9" fillId="0" borderId="115" xfId="7" applyFont="1" applyBorder="1" applyProtection="1">
      <alignment vertical="center"/>
      <protection locked="0"/>
    </xf>
    <xf numFmtId="0" fontId="9" fillId="0" borderId="98" xfId="7" applyFont="1" applyBorder="1" applyAlignment="1" applyProtection="1">
      <alignment horizontal="justify" vertical="center"/>
      <protection locked="0"/>
    </xf>
    <xf numFmtId="0" fontId="9" fillId="0" borderId="98" xfId="7" applyFont="1" applyBorder="1" applyProtection="1">
      <alignment vertical="center"/>
      <protection locked="0"/>
    </xf>
    <xf numFmtId="0" fontId="12" fillId="0" borderId="0" xfId="7" applyFont="1" applyAlignment="1" applyProtection="1">
      <alignment vertical="center" wrapText="1"/>
      <protection locked="0"/>
    </xf>
    <xf numFmtId="0" fontId="24" fillId="0" borderId="98" xfId="7" applyFont="1" applyBorder="1" applyAlignment="1" applyProtection="1">
      <alignment horizontal="justify" vertical="center"/>
      <protection locked="0"/>
    </xf>
    <xf numFmtId="0" fontId="11" fillId="0" borderId="98" xfId="7" applyFont="1" applyBorder="1" applyProtection="1">
      <alignment vertical="center"/>
      <protection locked="0"/>
    </xf>
    <xf numFmtId="0" fontId="9" fillId="0" borderId="0" xfId="7" applyFont="1" applyAlignment="1" applyProtection="1">
      <alignment horizontal="center" vertical="center"/>
      <protection locked="0"/>
    </xf>
    <xf numFmtId="0" fontId="9" fillId="0" borderId="0" xfId="7" applyFont="1" applyAlignment="1" applyProtection="1">
      <alignment horizontal="right" vertical="center"/>
      <protection locked="0"/>
    </xf>
    <xf numFmtId="0" fontId="31" fillId="0" borderId="0" xfId="8" applyFont="1" applyAlignment="1" applyProtection="1">
      <alignment horizontal="left"/>
      <protection locked="0"/>
    </xf>
    <xf numFmtId="184" fontId="30" fillId="0" borderId="0" xfId="8" applyNumberFormat="1" applyFont="1" applyAlignment="1" applyProtection="1">
      <alignment horizontal="left"/>
      <protection locked="0"/>
    </xf>
    <xf numFmtId="0" fontId="24" fillId="0" borderId="35" xfId="7" applyFont="1" applyBorder="1" applyAlignment="1" applyProtection="1">
      <alignment horizontal="right" vertical="center" shrinkToFit="1"/>
      <protection locked="0"/>
    </xf>
    <xf numFmtId="0" fontId="27" fillId="0" borderId="0" xfId="7" applyFont="1" applyAlignment="1" applyProtection="1">
      <alignment vertical="center" wrapText="1"/>
      <protection locked="0"/>
    </xf>
    <xf numFmtId="0" fontId="24" fillId="0" borderId="0" xfId="7" applyFont="1" applyAlignment="1" applyProtection="1">
      <alignment horizontal="right" vertical="center" wrapText="1"/>
      <protection locked="0"/>
    </xf>
    <xf numFmtId="0" fontId="11" fillId="0" borderId="0" xfId="7" applyFont="1" applyAlignment="1" applyProtection="1">
      <alignment horizontal="right" vertical="center"/>
      <protection locked="0"/>
    </xf>
    <xf numFmtId="0" fontId="24" fillId="0" borderId="0" xfId="7" applyFont="1" applyAlignment="1" applyProtection="1">
      <alignment horizontal="left" vertical="center" wrapText="1"/>
      <protection locked="0"/>
    </xf>
    <xf numFmtId="0" fontId="26" fillId="0" borderId="0" xfId="7" applyFont="1" applyAlignment="1" applyProtection="1">
      <alignment vertical="center" wrapText="1"/>
      <protection locked="0"/>
    </xf>
    <xf numFmtId="0" fontId="26" fillId="0" borderId="115" xfId="7" applyFont="1" applyBorder="1" applyAlignment="1" applyProtection="1">
      <alignment vertical="center" wrapText="1"/>
      <protection locked="0"/>
    </xf>
    <xf numFmtId="0" fontId="24" fillId="0" borderId="35" xfId="7" applyFont="1" applyBorder="1" applyAlignment="1" applyProtection="1">
      <alignment horizontal="right" vertical="center"/>
      <protection locked="0"/>
    </xf>
    <xf numFmtId="0" fontId="11" fillId="0" borderId="0" xfId="0" applyFont="1" applyProtection="1">
      <alignment vertical="center"/>
      <protection locked="0"/>
    </xf>
    <xf numFmtId="0" fontId="11" fillId="0" borderId="0" xfId="0" applyFont="1" applyAlignment="1" applyProtection="1">
      <alignment horizontal="left" vertical="center" wrapText="1"/>
      <protection locked="0"/>
    </xf>
    <xf numFmtId="0" fontId="33" fillId="0" borderId="35" xfId="7" applyFont="1" applyBorder="1" applyAlignment="1" applyProtection="1">
      <alignment horizontal="distributed" vertical="center"/>
      <protection locked="0"/>
    </xf>
    <xf numFmtId="0" fontId="33" fillId="0" borderId="0" xfId="7" applyFont="1" applyAlignment="1" applyProtection="1">
      <alignment horizontal="left" vertical="center" wrapText="1"/>
      <protection locked="0"/>
    </xf>
    <xf numFmtId="0" fontId="34" fillId="0" borderId="0" xfId="7" applyFont="1" applyAlignment="1" applyProtection="1">
      <alignment vertical="center" wrapText="1"/>
      <protection locked="0"/>
    </xf>
    <xf numFmtId="0" fontId="34" fillId="0" borderId="115" xfId="7" applyFont="1" applyBorder="1" applyAlignment="1" applyProtection="1">
      <alignment vertical="center" wrapText="1"/>
      <protection locked="0"/>
    </xf>
    <xf numFmtId="0" fontId="11" fillId="0" borderId="98" xfId="7" applyFont="1" applyBorder="1" applyAlignment="1" applyProtection="1">
      <alignment horizontal="justify" vertical="center"/>
      <protection locked="0"/>
    </xf>
    <xf numFmtId="0" fontId="11" fillId="0" borderId="98" xfId="7" applyFont="1" applyBorder="1" applyAlignment="1">
      <alignment horizontal="left" vertical="center" indent="1"/>
    </xf>
    <xf numFmtId="0" fontId="9" fillId="0" borderId="0" xfId="7" applyFont="1" applyAlignment="1">
      <alignment horizontal="left" vertical="center" indent="1"/>
    </xf>
    <xf numFmtId="0" fontId="11" fillId="0" borderId="98" xfId="7" applyFont="1" applyBorder="1">
      <alignment vertical="center"/>
    </xf>
    <xf numFmtId="0" fontId="57" fillId="3" borderId="0" xfId="0" applyFont="1" applyFill="1" applyAlignment="1">
      <alignment horizontal="left" vertical="center" wrapText="1"/>
    </xf>
    <xf numFmtId="0" fontId="57" fillId="3" borderId="13" xfId="0" applyFont="1" applyFill="1" applyBorder="1" applyAlignment="1">
      <alignment horizontal="left" vertical="center" wrapText="1"/>
    </xf>
    <xf numFmtId="49" fontId="44" fillId="4" borderId="74" xfId="4" applyNumberFormat="1" applyFont="1" applyFill="1" applyBorder="1" applyAlignment="1" applyProtection="1">
      <alignment vertical="center" wrapText="1" shrinkToFit="1"/>
      <protection locked="0"/>
    </xf>
    <xf numFmtId="49" fontId="44" fillId="4" borderId="24" xfId="4" applyNumberFormat="1" applyFont="1" applyFill="1" applyBorder="1" applyAlignment="1" applyProtection="1">
      <alignment vertical="center" wrapText="1" shrinkToFit="1"/>
      <protection locked="0"/>
    </xf>
    <xf numFmtId="181" fontId="44" fillId="0" borderId="134" xfId="5" applyNumberFormat="1" applyFont="1" applyFill="1" applyBorder="1" applyAlignment="1" applyProtection="1">
      <alignment horizontal="center" vertical="center" shrinkToFit="1"/>
      <protection locked="0"/>
    </xf>
    <xf numFmtId="181" fontId="44" fillId="0" borderId="74" xfId="5" applyNumberFormat="1" applyFont="1" applyFill="1" applyBorder="1" applyAlignment="1" applyProtection="1">
      <alignment horizontal="center" vertical="center" shrinkToFit="1"/>
      <protection locked="0"/>
    </xf>
    <xf numFmtId="181" fontId="44" fillId="0" borderId="24" xfId="5" applyNumberFormat="1" applyFont="1" applyFill="1" applyBorder="1" applyAlignment="1" applyProtection="1">
      <alignment horizontal="center" vertical="center" shrinkToFit="1"/>
      <protection locked="0"/>
    </xf>
    <xf numFmtId="181" fontId="44" fillId="0" borderId="21" xfId="5" applyNumberFormat="1" applyFont="1" applyFill="1" applyBorder="1" applyAlignment="1" applyProtection="1">
      <alignment horizontal="center" vertical="center" shrinkToFit="1"/>
      <protection locked="0"/>
    </xf>
    <xf numFmtId="0" fontId="46" fillId="0" borderId="5" xfId="4" applyFont="1" applyBorder="1" applyAlignment="1" applyProtection="1">
      <alignment horizontal="center" shrinkToFit="1"/>
      <protection locked="0"/>
    </xf>
    <xf numFmtId="0" fontId="44" fillId="0" borderId="5" xfId="4" applyFont="1" applyBorder="1" applyAlignment="1" applyProtection="1">
      <alignment horizontal="left" vertical="top" shrinkToFit="1"/>
      <protection locked="0"/>
    </xf>
    <xf numFmtId="0" fontId="44" fillId="0" borderId="14" xfId="4" applyFont="1" applyBorder="1" applyAlignment="1" applyProtection="1">
      <alignment horizontal="left" vertical="top" shrinkToFit="1"/>
      <protection locked="0"/>
    </xf>
    <xf numFmtId="0" fontId="44" fillId="0" borderId="28" xfId="4" applyFont="1" applyBorder="1" applyAlignment="1" applyProtection="1">
      <alignment horizontal="left" vertical="top" shrinkToFit="1"/>
      <protection locked="0"/>
    </xf>
    <xf numFmtId="0" fontId="44" fillId="0" borderId="14" xfId="4" applyFont="1" applyBorder="1" applyAlignment="1" applyProtection="1">
      <alignment vertical="top" shrinkToFit="1"/>
      <protection locked="0"/>
    </xf>
    <xf numFmtId="0" fontId="88" fillId="0" borderId="28" xfId="0" applyFont="1" applyBorder="1" applyAlignment="1" applyProtection="1">
      <alignment vertical="center" shrinkToFit="1"/>
      <protection locked="0"/>
    </xf>
    <xf numFmtId="0" fontId="89" fillId="0" borderId="28" xfId="0" applyFont="1" applyBorder="1" applyAlignment="1" applyProtection="1">
      <alignment vertical="center" shrinkToFit="1"/>
      <protection locked="0"/>
    </xf>
    <xf numFmtId="0" fontId="43" fillId="0" borderId="28" xfId="4" applyFont="1" applyBorder="1" applyAlignment="1" applyProtection="1">
      <alignment vertical="top" shrinkToFit="1"/>
      <protection locked="0"/>
    </xf>
    <xf numFmtId="0" fontId="44" fillId="0" borderId="28" xfId="4" applyFont="1" applyBorder="1" applyAlignment="1" applyProtection="1">
      <alignment vertical="top" shrinkToFit="1"/>
      <protection locked="0"/>
    </xf>
    <xf numFmtId="0" fontId="44" fillId="0" borderId="14" xfId="4" applyFont="1" applyBorder="1" applyAlignment="1" applyProtection="1">
      <alignment horizontal="left" vertical="center" shrinkToFit="1"/>
      <protection locked="0"/>
    </xf>
    <xf numFmtId="0" fontId="44" fillId="0" borderId="28" xfId="4" applyFont="1" applyBorder="1" applyAlignment="1" applyProtection="1">
      <alignment horizontal="left" vertical="center" shrinkToFit="1"/>
      <protection locked="0"/>
    </xf>
    <xf numFmtId="0" fontId="44" fillId="0" borderId="14" xfId="4" applyFont="1" applyBorder="1" applyAlignment="1" applyProtection="1">
      <alignment vertical="center" shrinkToFit="1"/>
      <protection locked="0"/>
    </xf>
    <xf numFmtId="0" fontId="44" fillId="0" borderId="28" xfId="4" applyFont="1" applyBorder="1" applyAlignment="1" applyProtection="1">
      <alignment vertical="center" shrinkToFit="1"/>
      <protection locked="0"/>
    </xf>
    <xf numFmtId="0" fontId="44" fillId="0" borderId="5" xfId="4" applyFont="1" applyBorder="1" applyAlignment="1" applyProtection="1">
      <alignment vertical="center" shrinkToFit="1"/>
      <protection locked="0"/>
    </xf>
    <xf numFmtId="0" fontId="44" fillId="0" borderId="21" xfId="4" applyFont="1" applyBorder="1" applyAlignment="1" applyProtection="1">
      <alignment vertical="center" shrinkToFit="1"/>
      <protection locked="0"/>
    </xf>
    <xf numFmtId="0" fontId="44" fillId="0" borderId="5" xfId="4" applyFont="1" applyBorder="1" applyAlignment="1" applyProtection="1">
      <alignment horizontal="left" vertical="center" shrinkToFit="1"/>
      <protection locked="0"/>
    </xf>
    <xf numFmtId="181" fontId="44" fillId="12" borderId="21" xfId="5" applyNumberFormat="1" applyFont="1" applyFill="1" applyBorder="1" applyAlignment="1" applyProtection="1">
      <alignment horizontal="center" vertical="center"/>
      <protection locked="0"/>
    </xf>
    <xf numFmtId="181" fontId="44" fillId="12" borderId="21" xfId="1" applyNumberFormat="1" applyFont="1" applyFill="1" applyBorder="1" applyAlignment="1" applyProtection="1">
      <alignment horizontal="right" vertical="center" shrinkToFit="1"/>
      <protection locked="0"/>
    </xf>
    <xf numFmtId="49" fontId="44" fillId="12" borderId="35" xfId="4" applyNumberFormat="1" applyFont="1" applyFill="1" applyBorder="1" applyAlignment="1" applyProtection="1">
      <alignment horizontal="right" vertical="center" shrinkToFit="1"/>
      <protection locked="0"/>
    </xf>
    <xf numFmtId="186" fontId="44" fillId="12" borderId="35" xfId="4" applyNumberFormat="1" applyFont="1" applyFill="1" applyBorder="1" applyAlignment="1" applyProtection="1">
      <alignment horizontal="right" vertical="center" shrinkToFit="1"/>
      <protection locked="0"/>
    </xf>
    <xf numFmtId="187" fontId="44" fillId="12" borderId="35" xfId="4" applyNumberFormat="1" applyFont="1" applyFill="1" applyBorder="1" applyAlignment="1" applyProtection="1">
      <alignment horizontal="right" vertical="center" shrinkToFit="1"/>
      <protection locked="0"/>
    </xf>
    <xf numFmtId="188" fontId="44" fillId="12" borderId="35" xfId="4" applyNumberFormat="1" applyFont="1" applyFill="1" applyBorder="1" applyAlignment="1" applyProtection="1">
      <alignment horizontal="right" vertical="center" shrinkToFit="1"/>
      <protection locked="0"/>
    </xf>
    <xf numFmtId="188" fontId="44" fillId="12" borderId="36" xfId="4" applyNumberFormat="1" applyFont="1" applyFill="1" applyBorder="1" applyAlignment="1" applyProtection="1">
      <alignment horizontal="right" vertical="center" shrinkToFit="1"/>
      <protection locked="0"/>
    </xf>
    <xf numFmtId="197" fontId="57" fillId="0" borderId="4" xfId="3" applyNumberFormat="1" applyFont="1" applyBorder="1" applyAlignment="1">
      <alignment horizontal="right" vertical="center"/>
    </xf>
    <xf numFmtId="0" fontId="82" fillId="0" borderId="35" xfId="3" applyFont="1" applyBorder="1" applyAlignment="1">
      <alignment horizontal="right"/>
    </xf>
    <xf numFmtId="0" fontId="57" fillId="0" borderId="28" xfId="3" applyFont="1" applyBorder="1" applyAlignment="1">
      <alignment vertical="center"/>
    </xf>
    <xf numFmtId="205" fontId="57" fillId="0" borderId="28" xfId="3" applyNumberFormat="1" applyFont="1" applyBorder="1" applyAlignment="1">
      <alignment vertical="center"/>
    </xf>
    <xf numFmtId="206" fontId="57" fillId="0" borderId="28" xfId="3" applyNumberFormat="1" applyFont="1" applyBorder="1" applyAlignment="1">
      <alignment vertical="center"/>
    </xf>
    <xf numFmtId="0" fontId="79" fillId="0" borderId="75" xfId="3" applyFont="1" applyBorder="1" applyAlignment="1">
      <alignment horizontal="left"/>
    </xf>
    <xf numFmtId="0" fontId="71" fillId="0" borderId="0" xfId="3" applyFont="1" applyAlignment="1">
      <alignment vertical="center"/>
    </xf>
    <xf numFmtId="181" fontId="44" fillId="12" borderId="4" xfId="5" applyNumberFormat="1" applyFont="1" applyFill="1" applyBorder="1" applyAlignment="1" applyProtection="1">
      <alignment vertical="center"/>
    </xf>
    <xf numFmtId="41" fontId="44" fillId="12" borderId="4" xfId="4" applyNumberFormat="1" applyFont="1" applyFill="1" applyBorder="1" applyAlignment="1">
      <alignment horizontal="right" vertical="center" shrinkToFit="1"/>
    </xf>
    <xf numFmtId="181" fontId="44" fillId="0" borderId="29" xfId="5" applyNumberFormat="1" applyFont="1" applyFill="1" applyBorder="1" applyAlignment="1" applyProtection="1">
      <alignment vertical="center"/>
    </xf>
    <xf numFmtId="41" fontId="44" fillId="0" borderId="153" xfId="4" applyNumberFormat="1" applyFont="1" applyBorder="1" applyAlignment="1">
      <alignment horizontal="right" vertical="center" shrinkToFit="1"/>
    </xf>
    <xf numFmtId="41" fontId="44" fillId="0" borderId="133" xfId="4" applyNumberFormat="1" applyFont="1" applyBorder="1" applyAlignment="1">
      <alignment horizontal="right" vertical="center" shrinkToFit="1"/>
    </xf>
    <xf numFmtId="41" fontId="44" fillId="0" borderId="150" xfId="4" applyNumberFormat="1" applyFont="1" applyBorder="1" applyAlignment="1">
      <alignment horizontal="right" vertical="center" shrinkToFit="1"/>
    </xf>
    <xf numFmtId="181" fontId="44" fillId="0" borderId="8" xfId="5" applyNumberFormat="1" applyFont="1" applyFill="1" applyBorder="1" applyAlignment="1" applyProtection="1">
      <alignment vertical="center"/>
    </xf>
    <xf numFmtId="181" fontId="44" fillId="0" borderId="9" xfId="5" applyNumberFormat="1" applyFont="1" applyFill="1" applyBorder="1" applyAlignment="1" applyProtection="1">
      <alignment vertical="center"/>
    </xf>
    <xf numFmtId="0" fontId="44" fillId="0" borderId="29" xfId="5" applyNumberFormat="1" applyFont="1" applyFill="1" applyBorder="1" applyAlignment="1" applyProtection="1">
      <alignment vertical="center"/>
    </xf>
    <xf numFmtId="41" fontId="47" fillId="13" borderId="0" xfId="4" applyNumberFormat="1" applyFont="1" applyFill="1" applyAlignment="1">
      <alignment horizontal="center" vertical="center" shrinkToFit="1"/>
    </xf>
    <xf numFmtId="181" fontId="44" fillId="16" borderId="4" xfId="5" applyNumberFormat="1" applyFont="1" applyFill="1" applyBorder="1" applyAlignment="1" applyProtection="1">
      <alignment vertical="center"/>
    </xf>
    <xf numFmtId="181" fontId="44" fillId="16" borderId="29" xfId="5" applyNumberFormat="1" applyFont="1" applyFill="1" applyBorder="1" applyAlignment="1" applyProtection="1">
      <alignment vertical="center"/>
    </xf>
    <xf numFmtId="181" fontId="44" fillId="12" borderId="4" xfId="5" applyNumberFormat="1" applyFont="1" applyFill="1" applyBorder="1" applyAlignment="1" applyProtection="1">
      <alignment horizontal="right" vertical="center"/>
    </xf>
    <xf numFmtId="41" fontId="44" fillId="0" borderId="151" xfId="4" applyNumberFormat="1" applyFont="1" applyBorder="1" applyAlignment="1">
      <alignment horizontal="right" vertical="center" shrinkToFit="1"/>
    </xf>
    <xf numFmtId="181" fontId="44" fillId="0" borderId="29" xfId="5" applyNumberFormat="1" applyFont="1" applyFill="1" applyBorder="1" applyAlignment="1" applyProtection="1">
      <alignment horizontal="right" vertical="center"/>
    </xf>
    <xf numFmtId="181" fontId="42" fillId="16" borderId="4" xfId="5" applyNumberFormat="1" applyFont="1" applyFill="1" applyBorder="1" applyAlignment="1" applyProtection="1">
      <alignment vertical="center"/>
    </xf>
    <xf numFmtId="41" fontId="42" fillId="16" borderId="4" xfId="4" applyNumberFormat="1" applyFont="1" applyFill="1" applyBorder="1" applyAlignment="1">
      <alignment horizontal="right" vertical="center" shrinkToFit="1"/>
    </xf>
    <xf numFmtId="181" fontId="42" fillId="12" borderId="4" xfId="5" applyNumberFormat="1" applyFont="1" applyFill="1" applyBorder="1" applyAlignment="1" applyProtection="1">
      <alignment vertical="center"/>
    </xf>
    <xf numFmtId="181" fontId="44" fillId="0" borderId="29" xfId="5" applyNumberFormat="1" applyFont="1" applyFill="1" applyBorder="1" applyAlignment="1" applyProtection="1">
      <alignment horizontal="center" vertical="center"/>
    </xf>
    <xf numFmtId="41" fontId="44" fillId="0" borderId="8" xfId="4" applyNumberFormat="1" applyFont="1" applyBorder="1" applyAlignment="1">
      <alignment horizontal="right" vertical="center" shrinkToFit="1"/>
    </xf>
    <xf numFmtId="49" fontId="44" fillId="4" borderId="58" xfId="4" applyNumberFormat="1" applyFont="1" applyFill="1" applyBorder="1" applyAlignment="1" applyProtection="1">
      <alignment vertical="center" wrapText="1" shrinkToFit="1"/>
      <protection locked="0"/>
    </xf>
    <xf numFmtId="49" fontId="44" fillId="9" borderId="58" xfId="4" applyNumberFormat="1" applyFont="1" applyFill="1" applyBorder="1" applyAlignment="1" applyProtection="1">
      <alignment horizontal="left" vertical="center" shrinkToFit="1"/>
      <protection locked="0"/>
    </xf>
    <xf numFmtId="49" fontId="44" fillId="4" borderId="133" xfId="4" applyNumberFormat="1" applyFont="1" applyFill="1" applyBorder="1" applyAlignment="1" applyProtection="1">
      <alignment horizontal="left" vertical="center" shrinkToFit="1"/>
      <protection locked="0"/>
    </xf>
    <xf numFmtId="49" fontId="44" fillId="4" borderId="150" xfId="4" applyNumberFormat="1" applyFont="1" applyFill="1" applyBorder="1" applyAlignment="1" applyProtection="1">
      <alignment horizontal="left" vertical="center" shrinkToFit="1"/>
      <protection locked="0"/>
    </xf>
    <xf numFmtId="49" fontId="44" fillId="4" borderId="134" xfId="4" applyNumberFormat="1" applyFont="1" applyFill="1" applyBorder="1" applyAlignment="1" applyProtection="1">
      <alignment horizontal="left" vertical="center" shrinkToFit="1"/>
      <protection locked="0"/>
    </xf>
    <xf numFmtId="49" fontId="44" fillId="4" borderId="74" xfId="4" applyNumberFormat="1" applyFont="1" applyFill="1" applyBorder="1" applyAlignment="1" applyProtection="1">
      <alignment horizontal="left" vertical="center" shrinkToFit="1"/>
      <protection locked="0"/>
    </xf>
    <xf numFmtId="181" fontId="44" fillId="4" borderId="185" xfId="1" applyNumberFormat="1" applyFont="1" applyFill="1" applyBorder="1" applyAlignment="1" applyProtection="1">
      <alignment horizontal="right" vertical="center" shrinkToFit="1"/>
      <protection locked="0"/>
    </xf>
    <xf numFmtId="49" fontId="44" fillId="0" borderId="186" xfId="4" applyNumberFormat="1" applyFont="1" applyBorder="1" applyAlignment="1" applyProtection="1">
      <alignment horizontal="left" vertical="center" shrinkToFit="1"/>
      <protection locked="0"/>
    </xf>
    <xf numFmtId="49" fontId="44" fillId="0" borderId="186" xfId="4" applyNumberFormat="1" applyFont="1" applyBorder="1" applyAlignment="1" applyProtection="1">
      <alignment horizontal="right" vertical="center" shrinkToFit="1"/>
      <protection locked="0"/>
    </xf>
    <xf numFmtId="186" fontId="44" fillId="4" borderId="186" xfId="4" applyNumberFormat="1" applyFont="1" applyFill="1" applyBorder="1" applyAlignment="1" applyProtection="1">
      <alignment horizontal="right" vertical="center" shrinkToFit="1"/>
      <protection locked="0"/>
    </xf>
    <xf numFmtId="186" fontId="44" fillId="0" borderId="186" xfId="4" applyNumberFormat="1" applyFont="1" applyBorder="1" applyAlignment="1" applyProtection="1">
      <alignment horizontal="left" vertical="center" shrinkToFit="1"/>
      <protection locked="0"/>
    </xf>
    <xf numFmtId="186" fontId="44" fillId="0" borderId="186" xfId="4" applyNumberFormat="1" applyFont="1" applyBorder="1" applyAlignment="1" applyProtection="1">
      <alignment horizontal="right" vertical="center" shrinkToFit="1"/>
      <protection locked="0"/>
    </xf>
    <xf numFmtId="49" fontId="44" fillId="0" borderId="187" xfId="4" applyNumberFormat="1" applyFont="1" applyBorder="1" applyAlignment="1" applyProtection="1">
      <alignment horizontal="left" vertical="center" shrinkToFit="1"/>
      <protection locked="0"/>
    </xf>
    <xf numFmtId="41" fontId="44" fillId="0" borderId="188" xfId="4" applyNumberFormat="1" applyFont="1" applyBorder="1" applyAlignment="1">
      <alignment horizontal="right" vertical="center" shrinkToFit="1"/>
    </xf>
    <xf numFmtId="181" fontId="44" fillId="0" borderId="154" xfId="1" applyNumberFormat="1" applyFont="1" applyFill="1" applyBorder="1" applyAlignment="1" applyProtection="1">
      <alignment horizontal="right" vertical="center" shrinkToFit="1"/>
      <protection locked="0"/>
    </xf>
    <xf numFmtId="0" fontId="74" fillId="0" borderId="0" xfId="0" applyFont="1" applyAlignment="1">
      <alignment vertical="center" wrapText="1"/>
    </xf>
    <xf numFmtId="14" fontId="0" fillId="0" borderId="0" xfId="0" applyNumberFormat="1">
      <alignment vertical="center"/>
    </xf>
    <xf numFmtId="0" fontId="42" fillId="0" borderId="0" xfId="0" applyFont="1">
      <alignment vertical="center"/>
    </xf>
    <xf numFmtId="0" fontId="45" fillId="0" borderId="0" xfId="0" applyFont="1" applyAlignment="1">
      <alignment vertical="center" wrapText="1"/>
    </xf>
    <xf numFmtId="0" fontId="57" fillId="0" borderId="5" xfId="0" applyFont="1" applyBorder="1">
      <alignment vertical="center"/>
    </xf>
    <xf numFmtId="0" fontId="59" fillId="0" borderId="6" xfId="0" applyFont="1" applyBorder="1" applyAlignment="1">
      <alignment horizontal="center" vertical="center"/>
    </xf>
    <xf numFmtId="0" fontId="59" fillId="0" borderId="7" xfId="0" applyFont="1" applyBorder="1" applyAlignment="1">
      <alignment horizontal="center" vertical="center"/>
    </xf>
    <xf numFmtId="176" fontId="57" fillId="0" borderId="0" xfId="0" applyNumberFormat="1" applyFont="1">
      <alignment vertical="center"/>
    </xf>
    <xf numFmtId="38" fontId="57" fillId="0" borderId="0" xfId="0" applyNumberFormat="1" applyFont="1">
      <alignment vertical="center"/>
    </xf>
    <xf numFmtId="0" fontId="59" fillId="14" borderId="0" xfId="0" applyFont="1" applyFill="1" applyAlignment="1">
      <alignment horizontal="right" vertical="center" wrapText="1"/>
    </xf>
    <xf numFmtId="0" fontId="59" fillId="14" borderId="0" xfId="0" applyFont="1" applyFill="1" applyAlignment="1">
      <alignment horizontal="left" vertical="center" wrapText="1"/>
    </xf>
    <xf numFmtId="0" fontId="74" fillId="14" borderId="0" xfId="0" applyFont="1" applyFill="1" applyAlignment="1">
      <alignment horizontal="left" vertical="center" wrapText="1"/>
    </xf>
    <xf numFmtId="0" fontId="59" fillId="14" borderId="0" xfId="0" applyFont="1" applyFill="1" applyAlignment="1">
      <alignment vertical="center" wrapText="1"/>
    </xf>
    <xf numFmtId="0" fontId="59" fillId="14" borderId="0" xfId="0" applyFont="1" applyFill="1" applyAlignment="1">
      <alignment horizontal="center" vertical="center" wrapText="1"/>
    </xf>
    <xf numFmtId="0" fontId="59" fillId="14" borderId="0" xfId="0" applyFont="1" applyFill="1" applyAlignment="1">
      <alignment horizontal="left" vertical="center" wrapText="1" shrinkToFit="1"/>
    </xf>
    <xf numFmtId="0" fontId="114" fillId="14" borderId="0" xfId="0" applyFont="1" applyFill="1">
      <alignment vertical="center"/>
    </xf>
    <xf numFmtId="0" fontId="74" fillId="11" borderId="0" xfId="0" applyFont="1" applyFill="1">
      <alignment vertical="center"/>
    </xf>
    <xf numFmtId="0" fontId="74" fillId="11" borderId="0" xfId="0" applyFont="1" applyFill="1" applyAlignment="1">
      <alignment vertical="center" wrapText="1"/>
    </xf>
    <xf numFmtId="0" fontId="59" fillId="4" borderId="7" xfId="0" applyFont="1" applyFill="1" applyBorder="1">
      <alignment vertical="center"/>
    </xf>
    <xf numFmtId="0" fontId="59" fillId="4" borderId="153" xfId="0" applyFont="1" applyFill="1" applyBorder="1">
      <alignment vertical="center"/>
    </xf>
    <xf numFmtId="0" fontId="59" fillId="4" borderId="133" xfId="0" applyFont="1" applyFill="1" applyBorder="1">
      <alignment vertical="center"/>
    </xf>
    <xf numFmtId="0" fontId="59" fillId="4" borderId="150" xfId="0" applyFont="1" applyFill="1" applyBorder="1">
      <alignment vertical="center"/>
    </xf>
    <xf numFmtId="0" fontId="53" fillId="0" borderId="33" xfId="0" applyFont="1" applyBorder="1" applyAlignment="1">
      <alignment vertical="center" shrinkToFit="1"/>
    </xf>
    <xf numFmtId="0" fontId="53" fillId="0" borderId="0" xfId="0" applyFont="1" applyAlignment="1">
      <alignment vertical="center" shrinkToFit="1"/>
    </xf>
    <xf numFmtId="0" fontId="74" fillId="14" borderId="0" xfId="0" applyFont="1" applyFill="1" applyAlignment="1">
      <alignment vertical="center" wrapText="1"/>
    </xf>
    <xf numFmtId="49" fontId="0" fillId="0" borderId="0" xfId="0" applyNumberFormat="1">
      <alignment vertical="center"/>
    </xf>
    <xf numFmtId="49" fontId="57" fillId="0" borderId="0" xfId="0" applyNumberFormat="1" applyFont="1">
      <alignment vertical="center"/>
    </xf>
    <xf numFmtId="0" fontId="9" fillId="6" borderId="4" xfId="6" applyFont="1" applyFill="1" applyBorder="1" applyAlignment="1">
      <alignment horizontal="center" vertical="center" wrapText="1"/>
    </xf>
    <xf numFmtId="0" fontId="12" fillId="6" borderId="4" xfId="6" quotePrefix="1" applyFont="1" applyFill="1" applyBorder="1" applyAlignment="1">
      <alignment horizontal="center" vertical="center" wrapText="1"/>
    </xf>
    <xf numFmtId="49" fontId="9" fillId="4" borderId="93" xfId="6" applyNumberFormat="1" applyFont="1" applyFill="1" applyBorder="1" applyAlignment="1">
      <alignment horizontal="center" vertical="center" wrapText="1"/>
    </xf>
    <xf numFmtId="0" fontId="9" fillId="20" borderId="4" xfId="6" applyFont="1" applyFill="1" applyBorder="1" applyAlignment="1">
      <alignment horizontal="center" vertical="center"/>
    </xf>
    <xf numFmtId="0" fontId="9" fillId="20" borderId="4" xfId="6" applyFont="1" applyFill="1" applyBorder="1" applyAlignment="1">
      <alignment horizontal="center" vertical="center" wrapText="1"/>
    </xf>
    <xf numFmtId="0" fontId="12" fillId="20" borderId="4" xfId="6" quotePrefix="1" applyFont="1" applyFill="1" applyBorder="1" applyAlignment="1">
      <alignment horizontal="center" vertical="center" wrapText="1"/>
    </xf>
    <xf numFmtId="0" fontId="9" fillId="20" borderId="182" xfId="6" quotePrefix="1" applyFont="1" applyFill="1" applyBorder="1" applyAlignment="1">
      <alignment horizontal="center" vertical="center"/>
    </xf>
    <xf numFmtId="49" fontId="9" fillId="9" borderId="94" xfId="6" quotePrefix="1" applyNumberFormat="1" applyFont="1" applyFill="1" applyBorder="1" applyAlignment="1">
      <alignment horizontal="center" vertical="center" wrapText="1"/>
    </xf>
    <xf numFmtId="0" fontId="14" fillId="4" borderId="4" xfId="0" applyFont="1" applyFill="1" applyBorder="1" applyAlignment="1">
      <alignment horizontal="right" vertical="center" wrapText="1"/>
    </xf>
    <xf numFmtId="190" fontId="44" fillId="9" borderId="157" xfId="4" applyNumberFormat="1" applyFont="1" applyFill="1" applyBorder="1" applyAlignment="1" applyProtection="1">
      <alignment horizontal="left" vertical="center" shrinkToFit="1"/>
      <protection locked="0"/>
    </xf>
    <xf numFmtId="190" fontId="44" fillId="9" borderId="37" xfId="4" applyNumberFormat="1" applyFont="1" applyFill="1" applyBorder="1" applyAlignment="1" applyProtection="1">
      <alignment horizontal="left" vertical="center" shrinkToFit="1"/>
      <protection locked="0"/>
    </xf>
    <xf numFmtId="49" fontId="44" fillId="9" borderId="37" xfId="4" applyNumberFormat="1" applyFont="1" applyFill="1" applyBorder="1" applyAlignment="1" applyProtection="1">
      <alignment horizontal="left" vertical="center" shrinkToFit="1"/>
      <protection locked="0"/>
    </xf>
    <xf numFmtId="49" fontId="44" fillId="9" borderId="42" xfId="4" applyNumberFormat="1" applyFont="1" applyFill="1" applyBorder="1" applyAlignment="1" applyProtection="1">
      <alignment horizontal="left" vertical="center" shrinkToFit="1"/>
      <protection locked="0"/>
    </xf>
    <xf numFmtId="12" fontId="44" fillId="0" borderId="157" xfId="4" applyNumberFormat="1" applyFont="1" applyBorder="1" applyAlignment="1" applyProtection="1">
      <alignment horizontal="right" vertical="center" shrinkToFit="1"/>
      <protection locked="0"/>
    </xf>
    <xf numFmtId="12" fontId="44" fillId="0" borderId="37" xfId="4" applyNumberFormat="1" applyFont="1" applyBorder="1" applyAlignment="1" applyProtection="1">
      <alignment horizontal="right" vertical="center" shrinkToFit="1"/>
      <protection locked="0"/>
    </xf>
    <xf numFmtId="12" fontId="44" fillId="0" borderId="42" xfId="4" applyNumberFormat="1" applyFont="1" applyBorder="1" applyAlignment="1" applyProtection="1">
      <alignment horizontal="right" vertical="center" shrinkToFit="1"/>
      <protection locked="0"/>
    </xf>
    <xf numFmtId="0" fontId="9" fillId="4" borderId="94" xfId="6" applyFont="1" applyFill="1" applyBorder="1" applyAlignment="1">
      <alignment horizontal="center" vertical="center" wrapText="1"/>
    </xf>
    <xf numFmtId="0" fontId="9" fillId="4" borderId="95" xfId="6" applyFont="1" applyFill="1" applyBorder="1" applyAlignment="1">
      <alignment horizontal="center" vertical="center" wrapText="1"/>
    </xf>
    <xf numFmtId="49" fontId="52" fillId="0" borderId="0" xfId="0" applyNumberFormat="1" applyFont="1" applyAlignment="1">
      <alignment horizontal="left" vertical="center" wrapText="1"/>
    </xf>
    <xf numFmtId="0" fontId="53" fillId="3" borderId="14" xfId="0" applyFont="1" applyFill="1" applyBorder="1" applyAlignment="1">
      <alignment horizontal="center" vertical="center" wrapText="1"/>
    </xf>
    <xf numFmtId="0" fontId="53" fillId="3" borderId="15" xfId="0" applyFont="1" applyFill="1" applyBorder="1" applyAlignment="1">
      <alignment horizontal="center" vertical="center" wrapText="1"/>
    </xf>
    <xf numFmtId="0" fontId="53" fillId="3" borderId="16" xfId="0" applyFont="1" applyFill="1" applyBorder="1" applyAlignment="1">
      <alignment horizontal="center" vertical="center" wrapText="1"/>
    </xf>
    <xf numFmtId="0" fontId="53" fillId="3" borderId="28" xfId="0" applyFont="1" applyFill="1" applyBorder="1" applyAlignment="1">
      <alignment horizontal="center" vertical="center" wrapText="1"/>
    </xf>
    <xf numFmtId="0" fontId="53" fillId="3" borderId="0" xfId="0" applyFont="1" applyFill="1" applyAlignment="1">
      <alignment horizontal="center" vertical="center" wrapText="1"/>
    </xf>
    <xf numFmtId="0" fontId="53" fillId="3" borderId="13" xfId="0" applyFont="1" applyFill="1" applyBorder="1" applyAlignment="1">
      <alignment horizontal="center" vertical="center" wrapText="1"/>
    </xf>
    <xf numFmtId="0" fontId="53" fillId="3" borderId="21" xfId="0" applyFont="1" applyFill="1" applyBorder="1" applyAlignment="1">
      <alignment horizontal="center" vertical="center" wrapText="1"/>
    </xf>
    <xf numFmtId="0" fontId="53" fillId="3" borderId="35" xfId="0" applyFont="1" applyFill="1" applyBorder="1" applyAlignment="1">
      <alignment horizontal="center" vertical="center" wrapText="1"/>
    </xf>
    <xf numFmtId="0" fontId="53" fillId="3" borderId="36" xfId="0" applyFont="1" applyFill="1" applyBorder="1" applyAlignment="1">
      <alignment horizontal="center" vertical="center" wrapText="1"/>
    </xf>
    <xf numFmtId="0" fontId="53" fillId="0" borderId="0" xfId="0" applyFont="1" applyAlignment="1">
      <alignment horizontal="left" vertical="center" wrapText="1"/>
    </xf>
    <xf numFmtId="0" fontId="53" fillId="0" borderId="0" xfId="0" applyFont="1" applyAlignment="1">
      <alignment horizontal="left" vertical="top" wrapText="1"/>
    </xf>
    <xf numFmtId="0" fontId="53" fillId="3" borderId="0" xfId="0" applyFont="1" applyFill="1" applyAlignment="1" applyProtection="1">
      <alignment horizontal="left" vertical="top" wrapText="1"/>
      <protection locked="0"/>
    </xf>
    <xf numFmtId="0" fontId="53" fillId="3" borderId="0" xfId="0" applyFont="1" applyFill="1" applyAlignment="1">
      <alignment horizontal="left" vertical="top" wrapText="1"/>
    </xf>
    <xf numFmtId="0" fontId="53" fillId="3" borderId="0" xfId="0" applyFont="1" applyFill="1" applyAlignment="1">
      <alignment horizontal="left" vertical="top"/>
    </xf>
    <xf numFmtId="49" fontId="96" fillId="8" borderId="121" xfId="0" applyNumberFormat="1" applyFont="1" applyFill="1" applyBorder="1" applyAlignment="1">
      <alignment horizontal="center" vertical="center"/>
    </xf>
    <xf numFmtId="49" fontId="96" fillId="8" borderId="0" xfId="0" applyNumberFormat="1" applyFont="1" applyFill="1" applyAlignment="1">
      <alignment horizontal="center" vertical="center"/>
    </xf>
    <xf numFmtId="49" fontId="96" fillId="8" borderId="49" xfId="0" applyNumberFormat="1" applyFont="1" applyFill="1" applyBorder="1" applyAlignment="1">
      <alignment horizontal="center" vertical="center"/>
    </xf>
    <xf numFmtId="0" fontId="74" fillId="0" borderId="122" xfId="0" applyFont="1" applyBorder="1" applyAlignment="1">
      <alignment horizontal="left" vertical="center" wrapText="1"/>
    </xf>
    <xf numFmtId="0" fontId="74" fillId="0" borderId="123" xfId="0" applyFont="1" applyBorder="1" applyAlignment="1">
      <alignment horizontal="left" vertical="center" wrapText="1"/>
    </xf>
    <xf numFmtId="0" fontId="74" fillId="0" borderId="124" xfId="0" applyFont="1" applyBorder="1" applyAlignment="1">
      <alignment horizontal="left" vertical="center" wrapText="1"/>
    </xf>
    <xf numFmtId="0" fontId="98" fillId="0" borderId="0" xfId="0" applyFont="1" applyAlignment="1">
      <alignment horizontal="center" vertical="center" shrinkToFit="1"/>
    </xf>
    <xf numFmtId="0" fontId="74" fillId="0" borderId="0" xfId="0" applyFont="1" applyAlignment="1">
      <alignment horizontal="left" vertical="center" shrinkToFit="1"/>
    </xf>
    <xf numFmtId="0" fontId="100" fillId="4" borderId="0" xfId="0" applyFont="1" applyFill="1" applyAlignment="1">
      <alignment horizontal="left" vertical="center" wrapText="1"/>
    </xf>
    <xf numFmtId="0" fontId="74" fillId="0" borderId="0" xfId="0" applyFont="1" applyAlignment="1">
      <alignment horizontal="left" vertical="top" wrapText="1"/>
    </xf>
    <xf numFmtId="0" fontId="74" fillId="4" borderId="52" xfId="0" applyFont="1" applyFill="1" applyBorder="1" applyAlignment="1" applyProtection="1">
      <alignment horizontal="center" vertical="center" shrinkToFit="1"/>
      <protection locked="0"/>
    </xf>
    <xf numFmtId="0" fontId="59" fillId="0" borderId="121" xfId="0" applyFont="1" applyBorder="1" applyAlignment="1">
      <alignment horizontal="left" vertical="center" shrinkToFit="1"/>
    </xf>
    <xf numFmtId="0" fontId="59" fillId="0" borderId="0" xfId="0" applyFont="1" applyAlignment="1">
      <alignment horizontal="left" vertical="center" shrinkToFit="1"/>
    </xf>
    <xf numFmtId="0" fontId="74" fillId="0" borderId="121" xfId="0" applyFont="1" applyBorder="1" applyAlignment="1">
      <alignment horizontal="left" vertical="center" shrinkToFit="1"/>
    </xf>
    <xf numFmtId="0" fontId="102" fillId="0" borderId="0" xfId="0" applyFont="1" applyAlignment="1">
      <alignment horizontal="left" vertical="center" wrapText="1"/>
    </xf>
    <xf numFmtId="0" fontId="74" fillId="0" borderId="0" xfId="0" applyFont="1" applyAlignment="1">
      <alignment horizontal="left" vertical="center" wrapText="1"/>
    </xf>
    <xf numFmtId="0" fontId="74" fillId="0" borderId="0" xfId="0" applyFont="1" applyAlignment="1">
      <alignment horizontal="left" vertical="center"/>
    </xf>
    <xf numFmtId="0" fontId="74" fillId="4" borderId="0" xfId="0" applyFont="1" applyFill="1" applyAlignment="1">
      <alignment horizontal="left" vertical="center"/>
    </xf>
    <xf numFmtId="0" fontId="57" fillId="0" borderId="5" xfId="0" applyFont="1" applyBorder="1" applyAlignment="1">
      <alignment horizontal="left" vertical="center" wrapText="1"/>
    </xf>
    <xf numFmtId="0" fontId="57" fillId="0" borderId="7" xfId="0" applyFont="1" applyBorder="1" applyAlignment="1">
      <alignment horizontal="left" vertical="center" wrapText="1"/>
    </xf>
    <xf numFmtId="0" fontId="57" fillId="0" borderId="5" xfId="0" applyFont="1" applyBorder="1" applyAlignment="1">
      <alignment horizontal="center" vertical="center" wrapText="1"/>
    </xf>
    <xf numFmtId="0" fontId="57" fillId="0" borderId="7" xfId="0" applyFont="1" applyBorder="1" applyAlignment="1">
      <alignment horizontal="center" vertical="center" wrapText="1"/>
    </xf>
    <xf numFmtId="0" fontId="57" fillId="4" borderId="5" xfId="0" applyFont="1" applyFill="1" applyBorder="1" applyAlignment="1">
      <alignment horizontal="left" vertical="center" wrapText="1"/>
    </xf>
    <xf numFmtId="0" fontId="57" fillId="4" borderId="6" xfId="0" applyFont="1" applyFill="1" applyBorder="1" applyAlignment="1">
      <alignment horizontal="left" vertical="center" wrapText="1"/>
    </xf>
    <xf numFmtId="0" fontId="57" fillId="4" borderId="7" xfId="0" applyFont="1" applyFill="1" applyBorder="1" applyAlignment="1">
      <alignment horizontal="left" vertical="center" wrapText="1"/>
    </xf>
    <xf numFmtId="0" fontId="53" fillId="4" borderId="6" xfId="0" applyFont="1" applyFill="1" applyBorder="1" applyAlignment="1">
      <alignment horizontal="right" vertical="center" wrapText="1"/>
    </xf>
    <xf numFmtId="0" fontId="57" fillId="4" borderId="7" xfId="0" applyFont="1" applyFill="1" applyBorder="1" applyAlignment="1">
      <alignment horizontal="right" vertical="center" wrapText="1"/>
    </xf>
    <xf numFmtId="0" fontId="59" fillId="4" borderId="6" xfId="0" applyFont="1" applyFill="1" applyBorder="1" applyAlignment="1">
      <alignment horizontal="left" vertical="center" wrapText="1"/>
    </xf>
    <xf numFmtId="0" fontId="59" fillId="4" borderId="7" xfId="0" applyFont="1" applyFill="1" applyBorder="1" applyAlignment="1">
      <alignment horizontal="left" vertical="center" wrapText="1"/>
    </xf>
    <xf numFmtId="0" fontId="57" fillId="4" borderId="4" xfId="0" applyFont="1" applyFill="1" applyBorder="1" applyAlignment="1">
      <alignment horizontal="left" vertical="center" wrapText="1"/>
    </xf>
    <xf numFmtId="0" fontId="70" fillId="0" borderId="5" xfId="0" applyFont="1" applyBorder="1" applyAlignment="1">
      <alignment horizontal="left" vertical="center" wrapText="1"/>
    </xf>
    <xf numFmtId="0" fontId="70" fillId="0" borderId="7" xfId="0" applyFont="1" applyBorder="1" applyAlignment="1">
      <alignment horizontal="left" vertical="center" wrapText="1"/>
    </xf>
    <xf numFmtId="0" fontId="57" fillId="0" borderId="14" xfId="0" quotePrefix="1" applyFont="1" applyBorder="1" applyAlignment="1">
      <alignment horizontal="center" vertical="center"/>
    </xf>
    <xf numFmtId="0" fontId="57" fillId="0" borderId="16" xfId="0" quotePrefix="1" applyFont="1" applyBorder="1" applyAlignment="1">
      <alignment horizontal="center" vertical="center"/>
    </xf>
    <xf numFmtId="0" fontId="57" fillId="0" borderId="21" xfId="0" quotePrefix="1" applyFont="1" applyBorder="1" applyAlignment="1">
      <alignment horizontal="center" vertical="center"/>
    </xf>
    <xf numFmtId="0" fontId="57" fillId="0" borderId="36" xfId="0" quotePrefix="1" applyFont="1" applyBorder="1" applyAlignment="1">
      <alignment horizontal="center" vertical="center"/>
    </xf>
    <xf numFmtId="0" fontId="87" fillId="4" borderId="4" xfId="10" applyFont="1" applyFill="1" applyBorder="1" applyAlignment="1">
      <alignment horizontal="left" vertical="center" wrapText="1"/>
    </xf>
    <xf numFmtId="49" fontId="57" fillId="4" borderId="4" xfId="0" applyNumberFormat="1" applyFont="1" applyFill="1" applyBorder="1" applyAlignment="1">
      <alignment horizontal="left" vertical="center" wrapText="1"/>
    </xf>
    <xf numFmtId="0" fontId="70" fillId="0" borderId="0" xfId="0" applyFont="1" applyAlignment="1">
      <alignment horizontal="center" vertical="center"/>
    </xf>
    <xf numFmtId="0" fontId="70" fillId="0" borderId="37" xfId="0" applyFont="1" applyBorder="1" applyAlignment="1">
      <alignment vertical="center" wrapText="1"/>
    </xf>
    <xf numFmtId="0" fontId="57" fillId="0" borderId="0" xfId="0" applyFont="1" applyAlignment="1">
      <alignment vertical="center" wrapText="1"/>
    </xf>
    <xf numFmtId="0" fontId="70" fillId="0" borderId="37" xfId="0" applyFont="1" applyBorder="1" applyAlignment="1">
      <alignment horizontal="left" vertical="center" wrapText="1" shrinkToFit="1"/>
    </xf>
    <xf numFmtId="0" fontId="0" fillId="0" borderId="37" xfId="0" applyBorder="1" applyAlignment="1">
      <alignment horizontal="left" vertical="center" wrapText="1" shrinkToFit="1"/>
    </xf>
    <xf numFmtId="0" fontId="57" fillId="0" borderId="0" xfId="0" applyFont="1" applyAlignment="1">
      <alignment horizontal="center" vertical="center" wrapText="1"/>
    </xf>
    <xf numFmtId="0" fontId="57" fillId="0" borderId="0" xfId="0" applyFont="1" applyAlignment="1">
      <alignment horizontal="left" vertical="center" wrapText="1"/>
    </xf>
    <xf numFmtId="0" fontId="57" fillId="0" borderId="0" xfId="0" applyFont="1" applyAlignment="1">
      <alignment horizontal="left" vertical="center"/>
    </xf>
    <xf numFmtId="0" fontId="70" fillId="0" borderId="37" xfId="0" applyFont="1" applyBorder="1" applyAlignment="1">
      <alignment horizontal="left" vertical="center" wrapText="1"/>
    </xf>
    <xf numFmtId="0" fontId="70" fillId="0" borderId="60" xfId="0" applyFont="1" applyBorder="1" applyAlignment="1">
      <alignment horizontal="left" vertical="center" wrapText="1"/>
    </xf>
    <xf numFmtId="0" fontId="70" fillId="0" borderId="61" xfId="0" applyFont="1" applyBorder="1" applyAlignment="1">
      <alignment horizontal="left" vertical="center" wrapText="1"/>
    </xf>
    <xf numFmtId="0" fontId="70" fillId="0" borderId="62" xfId="0" applyFont="1" applyBorder="1" applyAlignment="1">
      <alignment horizontal="left" vertical="center" wrapText="1"/>
    </xf>
    <xf numFmtId="0" fontId="76" fillId="0" borderId="0" xfId="0" applyFont="1" applyAlignment="1">
      <alignment horizontal="center" vertical="center" wrapText="1"/>
    </xf>
    <xf numFmtId="0" fontId="57" fillId="0" borderId="0" xfId="0" applyFont="1" applyAlignment="1">
      <alignment horizontal="center" vertical="center"/>
    </xf>
    <xf numFmtId="0" fontId="57" fillId="4" borderId="0" xfId="0" applyFont="1" applyFill="1" applyAlignment="1">
      <alignment horizontal="center" vertical="center" shrinkToFit="1"/>
    </xf>
    <xf numFmtId="0" fontId="57" fillId="4" borderId="0" xfId="0" applyFont="1" applyFill="1" applyAlignment="1">
      <alignment horizontal="center" vertical="center"/>
    </xf>
    <xf numFmtId="0" fontId="71" fillId="0" borderId="0" xfId="0" applyFont="1" applyAlignment="1">
      <alignment horizontal="center" vertical="center" shrinkToFit="1"/>
    </xf>
    <xf numFmtId="198" fontId="57" fillId="4" borderId="0" xfId="0" applyNumberFormat="1" applyFont="1" applyFill="1" applyAlignment="1">
      <alignment horizontal="right" vertical="center"/>
    </xf>
    <xf numFmtId="0" fontId="57" fillId="0" borderId="0" xfId="0" applyFont="1" applyAlignment="1">
      <alignment horizontal="justify" vertical="center" wrapText="1"/>
    </xf>
    <xf numFmtId="0" fontId="57" fillId="0" borderId="5" xfId="0" applyFont="1" applyBorder="1" applyAlignment="1">
      <alignment horizontal="left" vertical="center"/>
    </xf>
    <xf numFmtId="0" fontId="74" fillId="0" borderId="7" xfId="0" applyFont="1" applyBorder="1" applyAlignment="1">
      <alignment horizontal="left" vertical="center"/>
    </xf>
    <xf numFmtId="0" fontId="57" fillId="4" borderId="5" xfId="0" applyFont="1" applyFill="1" applyBorder="1" applyAlignment="1">
      <alignment horizontal="left" vertical="center"/>
    </xf>
    <xf numFmtId="0" fontId="59" fillId="0" borderId="6" xfId="0" applyFont="1" applyBorder="1" applyAlignment="1">
      <alignment horizontal="left" vertical="center"/>
    </xf>
    <xf numFmtId="0" fontId="59" fillId="0" borderId="7" xfId="0" applyFont="1" applyBorder="1" applyAlignment="1">
      <alignment horizontal="left" vertical="center"/>
    </xf>
    <xf numFmtId="0" fontId="57" fillId="4" borderId="14" xfId="0" applyFont="1" applyFill="1" applyBorder="1" applyAlignment="1">
      <alignment horizontal="left" vertical="center" wrapText="1"/>
    </xf>
    <xf numFmtId="0" fontId="59" fillId="0" borderId="15" xfId="0" applyFont="1" applyBorder="1" applyAlignment="1">
      <alignment horizontal="left" vertical="center" wrapText="1"/>
    </xf>
    <xf numFmtId="0" fontId="59" fillId="0" borderId="16" xfId="0" applyFont="1" applyBorder="1" applyAlignment="1">
      <alignment horizontal="left" vertical="center" wrapText="1"/>
    </xf>
    <xf numFmtId="49" fontId="59" fillId="4" borderId="37" xfId="0" applyNumberFormat="1" applyFont="1" applyFill="1" applyBorder="1" applyAlignment="1">
      <alignment horizontal="center" vertical="center"/>
    </xf>
    <xf numFmtId="49" fontId="59" fillId="4" borderId="41" xfId="0" applyNumberFormat="1" applyFont="1" applyFill="1" applyBorder="1" applyAlignment="1">
      <alignment horizontal="center" vertical="center"/>
    </xf>
    <xf numFmtId="0" fontId="57" fillId="0" borderId="140" xfId="0" applyFont="1" applyBorder="1" applyAlignment="1">
      <alignment horizontal="center" vertical="center"/>
    </xf>
    <xf numFmtId="0" fontId="57" fillId="0" borderId="141" xfId="0" applyFont="1" applyBorder="1" applyAlignment="1">
      <alignment horizontal="center" vertical="center"/>
    </xf>
    <xf numFmtId="49" fontId="59" fillId="4" borderId="42" xfId="0" applyNumberFormat="1" applyFont="1" applyFill="1" applyBorder="1" applyAlignment="1">
      <alignment horizontal="center" vertical="center"/>
    </xf>
    <xf numFmtId="49" fontId="59" fillId="4" borderId="43" xfId="0" applyNumberFormat="1" applyFont="1" applyFill="1" applyBorder="1" applyAlignment="1">
      <alignment horizontal="center" vertical="center"/>
    </xf>
    <xf numFmtId="0" fontId="57" fillId="0" borderId="121" xfId="0" applyFont="1" applyBorder="1" applyAlignment="1">
      <alignment horizontal="center" vertical="center"/>
    </xf>
    <xf numFmtId="0" fontId="57" fillId="0" borderId="13" xfId="0" applyFont="1" applyBorder="1" applyAlignment="1">
      <alignment horizontal="center" vertical="center"/>
    </xf>
    <xf numFmtId="49" fontId="59" fillId="4" borderId="54" xfId="0" applyNumberFormat="1" applyFont="1" applyFill="1" applyBorder="1" applyAlignment="1">
      <alignment horizontal="center" vertical="center"/>
    </xf>
    <xf numFmtId="0" fontId="57" fillId="0" borderId="180" xfId="0" applyFont="1" applyBorder="1" applyAlignment="1">
      <alignment horizontal="center" vertical="center"/>
    </xf>
    <xf numFmtId="0" fontId="57" fillId="0" borderId="46" xfId="0" applyFont="1" applyBorder="1" applyAlignment="1">
      <alignment horizontal="center" vertical="center"/>
    </xf>
    <xf numFmtId="0" fontId="57" fillId="0" borderId="32" xfId="0" applyFont="1" applyBorder="1" applyAlignment="1">
      <alignment horizontal="center" vertical="center"/>
    </xf>
    <xf numFmtId="0" fontId="57" fillId="0" borderId="33" xfId="0" applyFont="1" applyBorder="1" applyAlignment="1">
      <alignment horizontal="center" vertical="center"/>
    </xf>
    <xf numFmtId="0" fontId="57" fillId="0" borderId="34" xfId="0" applyFont="1" applyBorder="1" applyAlignment="1">
      <alignment horizontal="center" vertical="center"/>
    </xf>
    <xf numFmtId="0" fontId="57" fillId="0" borderId="160" xfId="0" applyFont="1" applyBorder="1" applyAlignment="1">
      <alignment horizontal="left" vertical="center"/>
    </xf>
    <xf numFmtId="0" fontId="57" fillId="0" borderId="136" xfId="0" applyFont="1" applyBorder="1" applyAlignment="1">
      <alignment horizontal="left" vertical="center"/>
    </xf>
    <xf numFmtId="0" fontId="57" fillId="0" borderId="137" xfId="0" applyFont="1" applyBorder="1" applyAlignment="1">
      <alignment horizontal="left" vertical="center"/>
    </xf>
    <xf numFmtId="0" fontId="59" fillId="4" borderId="42" xfId="0" applyFont="1" applyFill="1" applyBorder="1" applyAlignment="1">
      <alignment horizontal="center" vertical="center"/>
    </xf>
    <xf numFmtId="0" fontId="59" fillId="4" borderId="43" xfId="0" applyFont="1" applyFill="1" applyBorder="1" applyAlignment="1">
      <alignment horizontal="center" vertical="center"/>
    </xf>
    <xf numFmtId="0" fontId="59" fillId="4" borderId="42" xfId="0" applyFont="1" applyFill="1" applyBorder="1" applyAlignment="1">
      <alignment horizontal="left" vertical="center" wrapText="1"/>
    </xf>
    <xf numFmtId="0" fontId="59" fillId="4" borderId="65" xfId="0" applyFont="1" applyFill="1" applyBorder="1" applyAlignment="1">
      <alignment horizontal="left" vertical="center" wrapText="1"/>
    </xf>
    <xf numFmtId="0" fontId="59" fillId="4" borderId="66" xfId="0" applyFont="1" applyFill="1" applyBorder="1" applyAlignment="1">
      <alignment horizontal="left" vertical="center" wrapText="1"/>
    </xf>
    <xf numFmtId="0" fontId="63" fillId="4" borderId="48" xfId="0" applyFont="1" applyFill="1" applyBorder="1" applyAlignment="1">
      <alignment horizontal="left" vertical="center" wrapText="1"/>
    </xf>
    <xf numFmtId="0" fontId="63" fillId="4" borderId="57" xfId="0" applyFont="1" applyFill="1" applyBorder="1" applyAlignment="1">
      <alignment horizontal="left" vertical="center" wrapText="1"/>
    </xf>
    <xf numFmtId="0" fontId="63" fillId="4" borderId="12" xfId="0" applyFont="1" applyFill="1" applyBorder="1" applyAlignment="1">
      <alignment horizontal="left" vertical="center" wrapText="1"/>
    </xf>
    <xf numFmtId="0" fontId="63" fillId="4" borderId="31" xfId="0" applyFont="1" applyFill="1" applyBorder="1" applyAlignment="1">
      <alignment horizontal="left" vertical="center" wrapText="1"/>
    </xf>
    <xf numFmtId="0" fontId="63" fillId="0" borderId="48" xfId="0" applyFont="1" applyBorder="1" applyAlignment="1">
      <alignment horizontal="left" vertical="center"/>
    </xf>
    <xf numFmtId="0" fontId="63" fillId="0" borderId="57" xfId="0" applyFont="1" applyBorder="1" applyAlignment="1">
      <alignment horizontal="left" vertical="center"/>
    </xf>
    <xf numFmtId="0" fontId="57" fillId="4" borderId="38" xfId="0" applyFont="1" applyFill="1" applyBorder="1" applyAlignment="1">
      <alignment horizontal="left" vertical="center"/>
    </xf>
    <xf numFmtId="0" fontId="57" fillId="4" borderId="51" xfId="0" applyFont="1" applyFill="1" applyBorder="1" applyAlignment="1">
      <alignment horizontal="left" vertical="center"/>
    </xf>
    <xf numFmtId="0" fontId="57" fillId="0" borderId="61" xfId="0" applyFont="1" applyBorder="1" applyAlignment="1">
      <alignment horizontal="left" vertical="center"/>
    </xf>
    <xf numFmtId="0" fontId="57" fillId="4" borderId="136" xfId="0" applyFont="1" applyFill="1" applyBorder="1" applyAlignment="1">
      <alignment horizontal="left" vertical="center" wrapText="1"/>
    </xf>
    <xf numFmtId="0" fontId="57" fillId="4" borderId="137" xfId="0" applyFont="1" applyFill="1" applyBorder="1" applyAlignment="1">
      <alignment horizontal="left" vertical="center" wrapText="1"/>
    </xf>
    <xf numFmtId="0" fontId="57" fillId="4" borderId="61" xfId="0" applyFont="1" applyFill="1" applyBorder="1" applyAlignment="1">
      <alignment horizontal="left" vertical="center" wrapText="1"/>
    </xf>
    <xf numFmtId="0" fontId="57" fillId="4" borderId="63" xfId="0" applyFont="1" applyFill="1" applyBorder="1" applyAlignment="1">
      <alignment horizontal="left" vertical="center" wrapText="1"/>
    </xf>
    <xf numFmtId="0" fontId="63" fillId="0" borderId="48" xfId="0" applyFont="1" applyBorder="1" applyAlignment="1">
      <alignment horizontal="left" vertical="center" wrapText="1"/>
    </xf>
    <xf numFmtId="0" fontId="63" fillId="4" borderId="48" xfId="0" applyFont="1" applyFill="1" applyBorder="1" applyAlignment="1">
      <alignment horizontal="left" vertical="center"/>
    </xf>
    <xf numFmtId="0" fontId="63" fillId="4" borderId="57" xfId="0" applyFont="1" applyFill="1" applyBorder="1" applyAlignment="1">
      <alignment horizontal="left" vertical="center"/>
    </xf>
    <xf numFmtId="0" fontId="63" fillId="4" borderId="12" xfId="0" applyFont="1" applyFill="1" applyBorder="1" applyAlignment="1">
      <alignment horizontal="left" vertical="center"/>
    </xf>
    <xf numFmtId="0" fontId="63" fillId="4" borderId="31" xfId="0" applyFont="1" applyFill="1" applyBorder="1" applyAlignment="1">
      <alignment horizontal="left" vertical="center"/>
    </xf>
    <xf numFmtId="0" fontId="53" fillId="0" borderId="37" xfId="0" applyFont="1" applyBorder="1" applyAlignment="1">
      <alignment horizontal="center" vertical="center"/>
    </xf>
    <xf numFmtId="0" fontId="53" fillId="0" borderId="60" xfId="0" applyFont="1" applyBorder="1" applyAlignment="1">
      <alignment horizontal="center" vertical="center"/>
    </xf>
    <xf numFmtId="0" fontId="53" fillId="0" borderId="61" xfId="0" applyFont="1" applyBorder="1" applyAlignment="1">
      <alignment horizontal="center" vertical="center"/>
    </xf>
    <xf numFmtId="0" fontId="53" fillId="0" borderId="62" xfId="0" applyFont="1" applyBorder="1" applyAlignment="1">
      <alignment horizontal="center" vertical="center"/>
    </xf>
    <xf numFmtId="0" fontId="53" fillId="0" borderId="63" xfId="0" applyFont="1" applyBorder="1" applyAlignment="1">
      <alignment horizontal="center" vertical="center"/>
    </xf>
    <xf numFmtId="0" fontId="53" fillId="4" borderId="139" xfId="0" applyFont="1" applyFill="1" applyBorder="1" applyAlignment="1">
      <alignment horizontal="left" vertical="center" wrapText="1"/>
    </xf>
    <xf numFmtId="0" fontId="53" fillId="4" borderId="37" xfId="0" applyFont="1" applyFill="1" applyBorder="1" applyAlignment="1">
      <alignment horizontal="left" vertical="center" wrapText="1"/>
    </xf>
    <xf numFmtId="0" fontId="57" fillId="0" borderId="0" xfId="0" applyFont="1" applyAlignment="1">
      <alignment horizontal="left" vertical="center" shrinkToFit="1"/>
    </xf>
    <xf numFmtId="176" fontId="57" fillId="4" borderId="35" xfId="0" applyNumberFormat="1" applyFont="1" applyFill="1" applyBorder="1" applyAlignment="1">
      <alignment horizontal="center" vertical="center" shrinkToFit="1"/>
    </xf>
    <xf numFmtId="0" fontId="53" fillId="0" borderId="138" xfId="0" applyFont="1" applyBorder="1" applyAlignment="1">
      <alignment horizontal="center" vertical="center" wrapText="1"/>
    </xf>
    <xf numFmtId="0" fontId="53" fillId="0" borderId="39" xfId="0" applyFont="1" applyBorder="1" applyAlignment="1">
      <alignment horizontal="center" vertical="center" wrapText="1"/>
    </xf>
    <xf numFmtId="0" fontId="57" fillId="0" borderId="160" xfId="0" applyFont="1" applyBorder="1" applyAlignment="1">
      <alignment horizontal="center" vertical="center"/>
    </xf>
    <xf numFmtId="0" fontId="57" fillId="0" borderId="136" xfId="0" applyFont="1" applyBorder="1" applyAlignment="1">
      <alignment horizontal="center" vertical="center"/>
    </xf>
    <xf numFmtId="0" fontId="57" fillId="0" borderId="137" xfId="0" applyFont="1" applyBorder="1" applyAlignment="1">
      <alignment horizontal="center" vertical="center"/>
    </xf>
    <xf numFmtId="0" fontId="57" fillId="0" borderId="39" xfId="0" applyFont="1" applyBorder="1" applyAlignment="1">
      <alignment horizontal="center" vertical="center"/>
    </xf>
    <xf numFmtId="0" fontId="57" fillId="0" borderId="40" xfId="0" applyFont="1" applyBorder="1" applyAlignment="1">
      <alignment horizontal="center" vertical="center"/>
    </xf>
    <xf numFmtId="0" fontId="53" fillId="4" borderId="161" xfId="0" applyFont="1" applyFill="1" applyBorder="1" applyAlignment="1">
      <alignment horizontal="left" vertical="center" wrapText="1"/>
    </xf>
    <xf numFmtId="0" fontId="53" fillId="4" borderId="140" xfId="0" applyFont="1" applyFill="1" applyBorder="1" applyAlignment="1">
      <alignment horizontal="left" vertical="center" wrapText="1"/>
    </xf>
    <xf numFmtId="0" fontId="57" fillId="4" borderId="60" xfId="0" applyFont="1" applyFill="1" applyBorder="1" applyAlignment="1">
      <alignment horizontal="left" vertical="center"/>
    </xf>
    <xf numFmtId="0" fontId="57" fillId="4" borderId="61" xfId="0" applyFont="1" applyFill="1" applyBorder="1" applyAlignment="1">
      <alignment horizontal="left" vertical="center"/>
    </xf>
    <xf numFmtId="0" fontId="57" fillId="4" borderId="63" xfId="0" applyFont="1" applyFill="1" applyBorder="1" applyAlignment="1">
      <alignment horizontal="left" vertical="center"/>
    </xf>
    <xf numFmtId="0" fontId="53" fillId="4" borderId="142" xfId="0" applyFont="1" applyFill="1" applyBorder="1" applyAlignment="1">
      <alignment horizontal="left" vertical="center" wrapText="1"/>
    </xf>
    <xf numFmtId="0" fontId="53" fillId="4" borderId="38" xfId="0" applyFont="1" applyFill="1" applyBorder="1" applyAlignment="1">
      <alignment horizontal="left" vertical="center" wrapText="1"/>
    </xf>
    <xf numFmtId="0" fontId="57" fillId="4" borderId="162" xfId="0" applyFont="1" applyFill="1" applyBorder="1" applyAlignment="1">
      <alignment horizontal="left" vertical="center"/>
    </xf>
    <xf numFmtId="0" fontId="57" fillId="4" borderId="135" xfId="0" applyFont="1" applyFill="1" applyBorder="1" applyAlignment="1">
      <alignment horizontal="left" vertical="center"/>
    </xf>
    <xf numFmtId="0" fontId="57" fillId="4" borderId="144" xfId="0" applyFont="1" applyFill="1" applyBorder="1" applyAlignment="1">
      <alignment horizontal="left" vertical="center"/>
    </xf>
    <xf numFmtId="0" fontId="53" fillId="0" borderId="139" xfId="0" applyFont="1" applyBorder="1" applyAlignment="1">
      <alignment horizontal="left" vertical="center" wrapText="1"/>
    </xf>
    <xf numFmtId="0" fontId="53" fillId="0" borderId="37" xfId="0" applyFont="1" applyBorder="1" applyAlignment="1">
      <alignment horizontal="left" vertical="center" wrapText="1"/>
    </xf>
    <xf numFmtId="180" fontId="57" fillId="4" borderId="61" xfId="0" applyNumberFormat="1" applyFont="1" applyFill="1" applyBorder="1" applyAlignment="1">
      <alignment horizontal="left" vertical="center" shrinkToFit="1"/>
    </xf>
    <xf numFmtId="180" fontId="57" fillId="4" borderId="63" xfId="0" applyNumberFormat="1" applyFont="1" applyFill="1" applyBorder="1" applyAlignment="1">
      <alignment horizontal="left" vertical="center" shrinkToFit="1"/>
    </xf>
    <xf numFmtId="0" fontId="53" fillId="0" borderId="35" xfId="0" applyFont="1" applyBorder="1" applyAlignment="1">
      <alignment horizontal="left" vertical="center" shrinkToFit="1"/>
    </xf>
    <xf numFmtId="0" fontId="57" fillId="4" borderId="66" xfId="0" applyFont="1" applyFill="1" applyBorder="1" applyAlignment="1">
      <alignment horizontal="left" vertical="center" shrinkToFit="1"/>
    </xf>
    <xf numFmtId="0" fontId="57" fillId="4" borderId="67" xfId="0" applyFont="1" applyFill="1" applyBorder="1" applyAlignment="1">
      <alignment horizontal="left" vertical="center" shrinkToFit="1"/>
    </xf>
    <xf numFmtId="0" fontId="53" fillId="9" borderId="54" xfId="0" applyFont="1" applyFill="1" applyBorder="1" applyAlignment="1">
      <alignment horizontal="center" vertical="center"/>
    </xf>
    <xf numFmtId="0" fontId="53" fillId="9" borderId="37" xfId="0" applyFont="1" applyFill="1" applyBorder="1" applyAlignment="1">
      <alignment horizontal="center" vertical="center"/>
    </xf>
    <xf numFmtId="0" fontId="53" fillId="4" borderId="54" xfId="0" applyFont="1" applyFill="1" applyBorder="1" applyAlignment="1">
      <alignment horizontal="justify" vertical="center" wrapText="1"/>
    </xf>
    <xf numFmtId="0" fontId="53" fillId="4" borderId="37" xfId="0" applyFont="1" applyFill="1" applyBorder="1" applyAlignment="1">
      <alignment horizontal="justify" vertical="center" wrapText="1"/>
    </xf>
    <xf numFmtId="0" fontId="53" fillId="4" borderId="60" xfId="0" applyFont="1" applyFill="1" applyBorder="1" applyAlignment="1">
      <alignment horizontal="center" vertical="center"/>
    </xf>
    <xf numFmtId="0" fontId="53" fillId="4" borderId="61" xfId="0" applyFont="1" applyFill="1" applyBorder="1" applyAlignment="1">
      <alignment horizontal="center" vertical="center"/>
    </xf>
    <xf numFmtId="0" fontId="53" fillId="4" borderId="62" xfId="0" applyFont="1" applyFill="1" applyBorder="1" applyAlignment="1">
      <alignment horizontal="center" vertical="center"/>
    </xf>
    <xf numFmtId="0" fontId="53" fillId="0" borderId="39" xfId="0" applyFont="1" applyBorder="1" applyAlignment="1">
      <alignment horizontal="center" vertical="center"/>
    </xf>
    <xf numFmtId="0" fontId="57" fillId="0" borderId="18" xfId="0" quotePrefix="1" applyFont="1" applyBorder="1" applyAlignment="1">
      <alignment horizontal="left" vertical="center" shrinkToFit="1"/>
    </xf>
    <xf numFmtId="0" fontId="59" fillId="0" borderId="18" xfId="0" applyFont="1" applyBorder="1" applyAlignment="1">
      <alignment vertical="center" shrinkToFit="1"/>
    </xf>
    <xf numFmtId="0" fontId="59" fillId="0" borderId="19" xfId="0" applyFont="1" applyBorder="1" applyAlignment="1">
      <alignment vertical="center" shrinkToFit="1"/>
    </xf>
    <xf numFmtId="0" fontId="57" fillId="4" borderId="114" xfId="0" applyFont="1" applyFill="1" applyBorder="1" applyAlignment="1">
      <alignment horizontal="left" vertical="center" wrapText="1"/>
    </xf>
    <xf numFmtId="0" fontId="57" fillId="4" borderId="22" xfId="0" applyFont="1" applyFill="1" applyBorder="1" applyAlignment="1">
      <alignment horizontal="left" vertical="center" wrapText="1"/>
    </xf>
    <xf numFmtId="0" fontId="57" fillId="4" borderId="23" xfId="0" applyFont="1" applyFill="1" applyBorder="1" applyAlignment="1">
      <alignment horizontal="left" vertical="center" wrapText="1"/>
    </xf>
    <xf numFmtId="0" fontId="57" fillId="4" borderId="22" xfId="0" applyFont="1" applyFill="1" applyBorder="1" applyAlignment="1">
      <alignment horizontal="left" vertical="center"/>
    </xf>
    <xf numFmtId="0" fontId="57" fillId="4" borderId="23" xfId="0" applyFont="1" applyFill="1" applyBorder="1" applyAlignment="1">
      <alignment horizontal="left" vertical="center"/>
    </xf>
    <xf numFmtId="38" fontId="53" fillId="0" borderId="5" xfId="1" applyFont="1" applyFill="1" applyBorder="1" applyAlignment="1">
      <alignment horizontal="left" vertical="center" shrinkToFit="1"/>
    </xf>
    <xf numFmtId="38" fontId="53" fillId="0" borderId="6" xfId="1" applyFont="1" applyFill="1" applyBorder="1" applyAlignment="1">
      <alignment horizontal="left" vertical="center" shrinkToFit="1"/>
    </xf>
    <xf numFmtId="0" fontId="57" fillId="0" borderId="10" xfId="0" quotePrefix="1" applyFont="1" applyBorder="1" applyAlignment="1">
      <alignment horizontal="left" vertical="center" wrapText="1"/>
    </xf>
    <xf numFmtId="0" fontId="57" fillId="0" borderId="11" xfId="0" quotePrefix="1" applyFont="1" applyBorder="1" applyAlignment="1">
      <alignment horizontal="left" vertical="center" wrapText="1"/>
    </xf>
    <xf numFmtId="0" fontId="57" fillId="0" borderId="18" xfId="0" quotePrefix="1" applyFont="1" applyBorder="1" applyAlignment="1">
      <alignment horizontal="left" vertical="center" wrapText="1" shrinkToFit="1"/>
    </xf>
    <xf numFmtId="0" fontId="57" fillId="0" borderId="19" xfId="0" quotePrefix="1" applyFont="1" applyBorder="1" applyAlignment="1">
      <alignment horizontal="left" vertical="center" wrapText="1" shrinkToFit="1"/>
    </xf>
    <xf numFmtId="0" fontId="57" fillId="4" borderId="163" xfId="0" applyFont="1" applyFill="1" applyBorder="1" applyAlignment="1">
      <alignment horizontal="left" vertical="center"/>
    </xf>
    <xf numFmtId="0" fontId="57" fillId="4" borderId="52" xfId="0" applyFont="1" applyFill="1" applyBorder="1" applyAlignment="1">
      <alignment horizontal="left" vertical="center"/>
    </xf>
    <xf numFmtId="0" fontId="57" fillId="4" borderId="53" xfId="0" applyFont="1" applyFill="1" applyBorder="1" applyAlignment="1">
      <alignment horizontal="left" vertical="center"/>
    </xf>
    <xf numFmtId="0" fontId="53" fillId="0" borderId="163" xfId="0" applyFont="1" applyBorder="1" applyAlignment="1">
      <alignment horizontal="left" vertical="center" wrapText="1"/>
    </xf>
    <xf numFmtId="0" fontId="53" fillId="0" borderId="52" xfId="0" applyFont="1" applyBorder="1" applyAlignment="1">
      <alignment horizontal="left" vertical="center" wrapText="1"/>
    </xf>
    <xf numFmtId="0" fontId="57" fillId="3" borderId="12" xfId="0" applyFont="1" applyFill="1" applyBorder="1" applyAlignment="1">
      <alignment horizontal="left" vertical="center" wrapText="1"/>
    </xf>
    <xf numFmtId="0" fontId="57" fillId="3" borderId="31" xfId="0" applyFont="1" applyFill="1" applyBorder="1" applyAlignment="1">
      <alignment horizontal="left" vertical="center" wrapText="1"/>
    </xf>
    <xf numFmtId="0" fontId="57" fillId="4" borderId="136" xfId="0" applyFont="1" applyFill="1" applyBorder="1" applyAlignment="1">
      <alignment horizontal="left" vertical="center"/>
    </xf>
    <xf numFmtId="0" fontId="57" fillId="4" borderId="137" xfId="0" applyFont="1" applyFill="1" applyBorder="1" applyAlignment="1">
      <alignment horizontal="left" vertical="center"/>
    </xf>
    <xf numFmtId="0" fontId="53" fillId="3" borderId="33" xfId="0" applyFont="1" applyFill="1" applyBorder="1" applyAlignment="1">
      <alignment vertical="center" shrinkToFit="1"/>
    </xf>
    <xf numFmtId="0" fontId="53" fillId="3" borderId="34" xfId="0" applyFont="1" applyFill="1" applyBorder="1" applyAlignment="1">
      <alignment vertical="center" shrinkToFit="1"/>
    </xf>
    <xf numFmtId="0" fontId="53" fillId="0" borderId="0" xfId="0" applyFont="1" applyAlignment="1">
      <alignment horizontal="left" vertical="center" shrinkToFit="1"/>
    </xf>
    <xf numFmtId="0" fontId="57" fillId="4" borderId="135" xfId="0" applyFont="1" applyFill="1" applyBorder="1" applyAlignment="1">
      <alignment horizontal="left" vertical="center" shrinkToFit="1"/>
    </xf>
    <xf numFmtId="0" fontId="57" fillId="4" borderId="144" xfId="0" applyFont="1" applyFill="1" applyBorder="1" applyAlignment="1">
      <alignment horizontal="left" vertical="center" shrinkToFit="1"/>
    </xf>
    <xf numFmtId="176" fontId="57" fillId="4" borderId="5" xfId="0" applyNumberFormat="1" applyFont="1" applyFill="1" applyBorder="1" applyAlignment="1">
      <alignment horizontal="center" vertical="center" shrinkToFit="1"/>
    </xf>
    <xf numFmtId="176" fontId="57" fillId="4" borderId="6" xfId="0" applyNumberFormat="1" applyFont="1" applyFill="1" applyBorder="1" applyAlignment="1">
      <alignment horizontal="center" vertical="center" shrinkToFit="1"/>
    </xf>
    <xf numFmtId="38" fontId="57" fillId="0" borderId="21" xfId="1" applyFont="1" applyFill="1" applyBorder="1" applyAlignment="1">
      <alignment horizontal="left" vertical="center" shrinkToFit="1"/>
    </xf>
    <xf numFmtId="38" fontId="57" fillId="0" borderId="35" xfId="1" applyFont="1" applyFill="1" applyBorder="1" applyAlignment="1">
      <alignment horizontal="left" vertical="center" shrinkToFit="1"/>
    </xf>
    <xf numFmtId="38" fontId="57" fillId="0" borderId="35" xfId="1" applyFont="1" applyFill="1" applyBorder="1" applyAlignment="1">
      <alignment horizontal="center" vertical="center"/>
    </xf>
    <xf numFmtId="38" fontId="57" fillId="4" borderId="35" xfId="1" applyFont="1" applyFill="1" applyBorder="1" applyAlignment="1">
      <alignment horizontal="center" vertical="center" shrinkToFit="1"/>
    </xf>
    <xf numFmtId="0" fontId="57" fillId="4" borderId="30" xfId="0" applyFont="1" applyFill="1" applyBorder="1" applyAlignment="1">
      <alignment horizontal="left" vertical="center" wrapText="1"/>
    </xf>
    <xf numFmtId="0" fontId="57" fillId="4" borderId="12" xfId="0" applyFont="1" applyFill="1" applyBorder="1" applyAlignment="1">
      <alignment horizontal="left" vertical="center" wrapText="1"/>
    </xf>
    <xf numFmtId="0" fontId="57" fillId="4" borderId="31" xfId="0" applyFont="1" applyFill="1" applyBorder="1" applyAlignment="1">
      <alignment horizontal="left" vertical="center" wrapText="1"/>
    </xf>
    <xf numFmtId="178" fontId="57" fillId="4" borderId="35" xfId="0" applyNumberFormat="1" applyFont="1" applyFill="1" applyBorder="1" applyAlignment="1">
      <alignment horizontal="center" vertical="center" shrinkToFit="1"/>
    </xf>
    <xf numFmtId="0" fontId="57" fillId="0" borderId="19" xfId="0" quotePrefix="1" applyFont="1" applyBorder="1" applyAlignment="1">
      <alignment horizontal="left" vertical="center" shrinkToFit="1"/>
    </xf>
    <xf numFmtId="0" fontId="65" fillId="4" borderId="52" xfId="0" applyFont="1" applyFill="1" applyBorder="1" applyAlignment="1">
      <alignment horizontal="left" vertical="center" wrapText="1"/>
    </xf>
    <xf numFmtId="0" fontId="65" fillId="4" borderId="53" xfId="0" applyFont="1" applyFill="1" applyBorder="1" applyAlignment="1">
      <alignment horizontal="left" vertical="center" wrapText="1"/>
    </xf>
    <xf numFmtId="0" fontId="57" fillId="0" borderId="13" xfId="0" applyFont="1" applyBorder="1" applyAlignment="1">
      <alignment horizontal="left" vertical="center"/>
    </xf>
    <xf numFmtId="0" fontId="57" fillId="3" borderId="0" xfId="0" applyFont="1" applyFill="1" applyAlignment="1">
      <alignment horizontal="left" vertical="center" shrinkToFit="1"/>
    </xf>
    <xf numFmtId="176" fontId="57" fillId="4" borderId="35" xfId="0" applyNumberFormat="1" applyFont="1" applyFill="1" applyBorder="1" applyAlignment="1">
      <alignment horizontal="right" vertical="center" shrinkToFit="1"/>
    </xf>
    <xf numFmtId="0" fontId="57" fillId="4" borderId="111" xfId="0" applyFont="1" applyFill="1" applyBorder="1" applyAlignment="1">
      <alignment horizontal="left" vertical="center"/>
    </xf>
    <xf numFmtId="0" fontId="57" fillId="4" borderId="112" xfId="0" applyFont="1" applyFill="1" applyBorder="1" applyAlignment="1">
      <alignment horizontal="left" vertical="center"/>
    </xf>
    <xf numFmtId="176" fontId="57" fillId="4" borderId="0" xfId="0" applyNumberFormat="1" applyFont="1" applyFill="1" applyAlignment="1">
      <alignment horizontal="right" vertical="center" shrinkToFit="1"/>
    </xf>
    <xf numFmtId="176" fontId="57" fillId="4" borderId="0" xfId="0" applyNumberFormat="1" applyFont="1" applyFill="1" applyAlignment="1">
      <alignment horizontal="center" vertical="center" shrinkToFit="1"/>
    </xf>
    <xf numFmtId="176" fontId="57" fillId="4" borderId="48" xfId="0" applyNumberFormat="1" applyFont="1" applyFill="1" applyBorder="1" applyAlignment="1">
      <alignment horizontal="center" vertical="center" shrinkToFit="1"/>
    </xf>
    <xf numFmtId="176" fontId="57" fillId="4" borderId="48" xfId="0" quotePrefix="1" applyNumberFormat="1" applyFont="1" applyFill="1" applyBorder="1" applyAlignment="1">
      <alignment horizontal="center" vertical="center" shrinkToFit="1"/>
    </xf>
    <xf numFmtId="0" fontId="63" fillId="4" borderId="48" xfId="0" quotePrefix="1" applyFont="1" applyFill="1" applyBorder="1" applyAlignment="1">
      <alignment horizontal="left" vertical="center"/>
    </xf>
    <xf numFmtId="0" fontId="63" fillId="4" borderId="10" xfId="0" applyFont="1" applyFill="1" applyBorder="1" applyAlignment="1">
      <alignment horizontal="left" vertical="center"/>
    </xf>
    <xf numFmtId="0" fontId="63" fillId="4" borderId="11" xfId="0" applyFont="1" applyFill="1" applyBorder="1" applyAlignment="1">
      <alignment horizontal="left" vertical="center"/>
    </xf>
    <xf numFmtId="0" fontId="57" fillId="0" borderId="37" xfId="0" quotePrefix="1" applyFont="1" applyBorder="1" applyAlignment="1">
      <alignment horizontal="center" vertical="center"/>
    </xf>
    <xf numFmtId="0" fontId="57" fillId="0" borderId="37" xfId="0" applyFont="1" applyBorder="1" applyAlignment="1">
      <alignment horizontal="center" vertical="center"/>
    </xf>
    <xf numFmtId="0" fontId="63" fillId="0" borderId="52" xfId="0" applyFont="1" applyBorder="1" applyAlignment="1">
      <alignment horizontal="left" vertical="center"/>
    </xf>
    <xf numFmtId="0" fontId="63" fillId="0" borderId="53" xfId="0" applyFont="1" applyBorder="1" applyAlignment="1">
      <alignment horizontal="left" vertical="center"/>
    </xf>
    <xf numFmtId="0" fontId="57" fillId="0" borderId="41" xfId="0" applyFont="1" applyBorder="1" applyAlignment="1">
      <alignment horizontal="center" vertical="center"/>
    </xf>
    <xf numFmtId="0" fontId="57" fillId="4" borderId="33" xfId="0" quotePrefix="1" applyFont="1" applyFill="1" applyBorder="1" applyAlignment="1">
      <alignment horizontal="left" vertical="top" wrapText="1"/>
    </xf>
    <xf numFmtId="0" fontId="57" fillId="4" borderId="34" xfId="0" quotePrefix="1" applyFont="1" applyFill="1" applyBorder="1" applyAlignment="1">
      <alignment horizontal="left" vertical="top" wrapText="1"/>
    </xf>
    <xf numFmtId="0" fontId="57" fillId="4" borderId="0" xfId="0" quotePrefix="1" applyFont="1" applyFill="1" applyAlignment="1">
      <alignment horizontal="left" vertical="top" wrapText="1"/>
    </xf>
    <xf numFmtId="0" fontId="57" fillId="4" borderId="13" xfId="0" quotePrefix="1" applyFont="1" applyFill="1" applyBorder="1" applyAlignment="1">
      <alignment horizontal="left" vertical="top" wrapText="1"/>
    </xf>
    <xf numFmtId="176" fontId="84" fillId="0" borderId="159" xfId="0" applyNumberFormat="1" applyFont="1" applyBorder="1" applyAlignment="1">
      <alignment horizontal="left" vertical="center" shrinkToFit="1"/>
    </xf>
    <xf numFmtId="176" fontId="84" fillId="0" borderId="48" xfId="0" applyNumberFormat="1" applyFont="1" applyBorder="1" applyAlignment="1">
      <alignment horizontal="left" vertical="center" shrinkToFit="1"/>
    </xf>
    <xf numFmtId="176" fontId="84" fillId="0" borderId="57" xfId="0" applyNumberFormat="1" applyFont="1" applyBorder="1" applyAlignment="1">
      <alignment horizontal="left" vertical="center" shrinkToFit="1"/>
    </xf>
    <xf numFmtId="0" fontId="59" fillId="4" borderId="38" xfId="0" applyFont="1" applyFill="1" applyBorder="1" applyAlignment="1">
      <alignment horizontal="center" vertical="center"/>
    </xf>
    <xf numFmtId="0" fontId="59" fillId="4" borderId="51" xfId="0" applyFont="1" applyFill="1" applyBorder="1" applyAlignment="1">
      <alignment horizontal="center" vertical="center"/>
    </xf>
    <xf numFmtId="0" fontId="57" fillId="4" borderId="56" xfId="0" quotePrefix="1" applyFont="1" applyFill="1" applyBorder="1" applyAlignment="1">
      <alignment horizontal="left" vertical="center" wrapText="1"/>
    </xf>
    <xf numFmtId="0" fontId="57" fillId="4" borderId="48" xfId="0" quotePrefix="1" applyFont="1" applyFill="1" applyBorder="1" applyAlignment="1">
      <alignment horizontal="left" vertical="center" wrapText="1"/>
    </xf>
    <xf numFmtId="0" fontId="57" fillId="4" borderId="57" xfId="0" quotePrefix="1" applyFont="1" applyFill="1" applyBorder="1" applyAlignment="1">
      <alignment horizontal="left" vertical="center" wrapText="1"/>
    </xf>
    <xf numFmtId="0" fontId="57" fillId="4" borderId="30" xfId="0" quotePrefix="1" applyFont="1" applyFill="1" applyBorder="1" applyAlignment="1">
      <alignment horizontal="left" vertical="center"/>
    </xf>
    <xf numFmtId="0" fontId="57" fillId="4" borderId="12" xfId="0" quotePrefix="1" applyFont="1" applyFill="1" applyBorder="1" applyAlignment="1">
      <alignment horizontal="left" vertical="center"/>
    </xf>
    <xf numFmtId="0" fontId="57" fillId="4" borderId="31" xfId="0" quotePrefix="1" applyFont="1" applyFill="1" applyBorder="1" applyAlignment="1">
      <alignment horizontal="left" vertical="center"/>
    </xf>
    <xf numFmtId="0" fontId="57" fillId="0" borderId="45" xfId="0" applyFont="1" applyBorder="1" applyAlignment="1">
      <alignment horizontal="center" vertical="center"/>
    </xf>
    <xf numFmtId="0" fontId="57" fillId="0" borderId="20" xfId="0" applyFont="1" applyBorder="1" applyAlignment="1">
      <alignment horizontal="left" vertical="center" wrapText="1"/>
    </xf>
    <xf numFmtId="0" fontId="57" fillId="0" borderId="6" xfId="0" applyFont="1" applyBorder="1" applyAlignment="1">
      <alignment horizontal="left" vertical="center"/>
    </xf>
    <xf numFmtId="0" fontId="57" fillId="0" borderId="7" xfId="0" applyFont="1" applyBorder="1" applyAlignment="1">
      <alignment horizontal="left" vertical="center"/>
    </xf>
    <xf numFmtId="0" fontId="57" fillId="0" borderId="6" xfId="0" applyFont="1" applyBorder="1" applyAlignment="1">
      <alignment horizontal="left" vertical="center" wrapText="1"/>
    </xf>
    <xf numFmtId="0" fontId="57" fillId="4" borderId="113" xfId="0" applyFont="1" applyFill="1" applyBorder="1" applyAlignment="1">
      <alignment horizontal="left" vertical="center" wrapText="1"/>
    </xf>
    <xf numFmtId="0" fontId="53" fillId="0" borderId="114" xfId="0" applyFont="1" applyBorder="1" applyAlignment="1">
      <alignment horizontal="left" vertical="center" wrapText="1"/>
    </xf>
    <xf numFmtId="0" fontId="53" fillId="0" borderId="23" xfId="0" applyFont="1" applyBorder="1" applyAlignment="1">
      <alignment horizontal="left" vertical="center" wrapText="1"/>
    </xf>
    <xf numFmtId="0" fontId="57" fillId="4" borderId="9" xfId="0" applyFont="1" applyFill="1" applyBorder="1" applyAlignment="1">
      <alignment horizontal="left" vertical="center" wrapText="1"/>
    </xf>
    <xf numFmtId="0" fontId="57" fillId="3" borderId="5" xfId="0" applyFont="1" applyFill="1" applyBorder="1" applyAlignment="1">
      <alignment horizontal="center" vertical="center" wrapText="1"/>
    </xf>
    <xf numFmtId="0" fontId="57" fillId="3" borderId="7" xfId="0" applyFont="1" applyFill="1" applyBorder="1" applyAlignment="1">
      <alignment horizontal="center" vertical="center" wrapText="1"/>
    </xf>
    <xf numFmtId="0" fontId="57" fillId="4" borderId="32" xfId="0" quotePrefix="1" applyFont="1" applyFill="1" applyBorder="1" applyAlignment="1">
      <alignment horizontal="left" vertical="center" wrapText="1"/>
    </xf>
    <xf numFmtId="0" fontId="57" fillId="4" borderId="33" xfId="0" applyFont="1" applyFill="1" applyBorder="1" applyAlignment="1">
      <alignment horizontal="left" vertical="center" wrapText="1"/>
    </xf>
    <xf numFmtId="0" fontId="57" fillId="4" borderId="34" xfId="0" applyFont="1" applyFill="1" applyBorder="1" applyAlignment="1">
      <alignment horizontal="left" vertical="center" wrapText="1"/>
    </xf>
    <xf numFmtId="0" fontId="57" fillId="0" borderId="148" xfId="0" applyFont="1" applyBorder="1" applyAlignment="1">
      <alignment horizontal="center" vertical="center"/>
    </xf>
    <xf numFmtId="0" fontId="53" fillId="0" borderId="21" xfId="0" applyFont="1" applyBorder="1" applyAlignment="1">
      <alignment horizontal="left" vertical="center" wrapText="1"/>
    </xf>
    <xf numFmtId="0" fontId="53" fillId="0" borderId="36" xfId="0" applyFont="1" applyBorder="1" applyAlignment="1">
      <alignment horizontal="left" vertical="center"/>
    </xf>
    <xf numFmtId="0" fontId="57" fillId="4" borderId="48" xfId="0" quotePrefix="1" applyFont="1" applyFill="1" applyBorder="1" applyAlignment="1">
      <alignment horizontal="left" vertical="center"/>
    </xf>
    <xf numFmtId="0" fontId="57" fillId="4" borderId="57" xfId="0" quotePrefix="1" applyFont="1" applyFill="1" applyBorder="1" applyAlignment="1">
      <alignment horizontal="left" vertical="center"/>
    </xf>
    <xf numFmtId="0" fontId="57" fillId="4" borderId="20" xfId="0" applyFont="1" applyFill="1" applyBorder="1" applyAlignment="1">
      <alignment horizontal="left" vertical="center" wrapText="1"/>
    </xf>
    <xf numFmtId="0" fontId="57" fillId="0" borderId="121" xfId="0" applyFont="1" applyBorder="1" applyAlignment="1">
      <alignment horizontal="left" vertical="center"/>
    </xf>
    <xf numFmtId="0" fontId="57" fillId="0" borderId="14" xfId="0" applyFont="1" applyBorder="1" applyAlignment="1">
      <alignment horizontal="left" vertical="center" wrapText="1"/>
    </xf>
    <xf numFmtId="0" fontId="57" fillId="0" borderId="16" xfId="0" applyFont="1" applyBorder="1" applyAlignment="1">
      <alignment horizontal="left" vertical="center" wrapText="1"/>
    </xf>
    <xf numFmtId="0" fontId="57" fillId="0" borderId="28" xfId="0" applyFont="1" applyBorder="1" applyAlignment="1">
      <alignment horizontal="left" vertical="center" wrapText="1"/>
    </xf>
    <xf numFmtId="0" fontId="57" fillId="0" borderId="13" xfId="0" applyFont="1" applyBorder="1" applyAlignment="1">
      <alignment horizontal="left" vertical="center" wrapText="1"/>
    </xf>
    <xf numFmtId="0" fontId="57" fillId="0" borderId="44" xfId="0" applyFont="1" applyBorder="1" applyAlignment="1">
      <alignment horizontal="left" vertical="center" wrapText="1"/>
    </xf>
    <xf numFmtId="0" fontId="57" fillId="0" borderId="46" xfId="0" applyFont="1" applyBorder="1" applyAlignment="1">
      <alignment horizontal="left" vertical="center" wrapText="1"/>
    </xf>
    <xf numFmtId="0" fontId="60" fillId="0" borderId="0" xfId="0" applyFont="1" applyAlignment="1">
      <alignment horizontal="center" vertical="center"/>
    </xf>
    <xf numFmtId="0" fontId="57" fillId="0" borderId="14" xfId="0" applyFont="1" applyBorder="1" applyAlignment="1">
      <alignment horizontal="center" vertical="top" wrapText="1"/>
    </xf>
    <xf numFmtId="0" fontId="57" fillId="0" borderId="15" xfId="0" applyFont="1" applyBorder="1" applyAlignment="1">
      <alignment horizontal="center" vertical="top" wrapText="1"/>
    </xf>
    <xf numFmtId="0" fontId="57" fillId="0" borderId="16" xfId="0" applyFont="1" applyBorder="1" applyAlignment="1">
      <alignment horizontal="center" vertical="top" wrapText="1"/>
    </xf>
    <xf numFmtId="0" fontId="57" fillId="0" borderId="15" xfId="0" applyFont="1" applyBorder="1" applyAlignment="1">
      <alignment horizontal="left" vertical="center" wrapText="1"/>
    </xf>
    <xf numFmtId="0" fontId="57" fillId="0" borderId="18" xfId="0" applyFont="1" applyBorder="1" applyAlignment="1">
      <alignment horizontal="left" vertical="center"/>
    </xf>
    <xf numFmtId="0" fontId="57" fillId="0" borderId="19" xfId="0" applyFont="1" applyBorder="1" applyAlignment="1">
      <alignment horizontal="left" vertical="center"/>
    </xf>
    <xf numFmtId="0" fontId="57" fillId="0" borderId="22" xfId="0" applyFont="1" applyBorder="1" applyAlignment="1">
      <alignment horizontal="left" vertical="center" wrapText="1"/>
    </xf>
    <xf numFmtId="0" fontId="57" fillId="0" borderId="23" xfId="0" applyFont="1" applyBorder="1" applyAlignment="1">
      <alignment horizontal="left" vertical="center" wrapText="1"/>
    </xf>
    <xf numFmtId="0" fontId="85" fillId="0" borderId="0" xfId="0" applyFont="1" applyAlignment="1">
      <alignment horizontal="left" wrapText="1"/>
    </xf>
    <xf numFmtId="0" fontId="85" fillId="0" borderId="0" xfId="0" applyFont="1" applyAlignment="1">
      <alignment horizontal="left"/>
    </xf>
    <xf numFmtId="0" fontId="53" fillId="4" borderId="4" xfId="0" applyFont="1" applyFill="1" applyBorder="1" applyAlignment="1">
      <alignment horizontal="left" vertical="center" wrapText="1"/>
    </xf>
    <xf numFmtId="0" fontId="41" fillId="4" borderId="4" xfId="10" applyFill="1" applyBorder="1" applyAlignment="1">
      <alignment horizontal="left" vertical="center" shrinkToFit="1"/>
    </xf>
    <xf numFmtId="0" fontId="57" fillId="4" borderId="4" xfId="0" applyFont="1" applyFill="1" applyBorder="1" applyAlignment="1">
      <alignment horizontal="left" vertical="center" shrinkToFit="1"/>
    </xf>
    <xf numFmtId="0" fontId="57" fillId="0" borderId="4" xfId="0" applyFont="1" applyBorder="1" applyAlignment="1">
      <alignment horizontal="left" vertical="center"/>
    </xf>
    <xf numFmtId="0" fontId="57" fillId="4" borderId="4" xfId="0" applyFont="1" applyFill="1" applyBorder="1" applyAlignment="1">
      <alignment horizontal="left" vertical="center"/>
    </xf>
    <xf numFmtId="0" fontId="57" fillId="9" borderId="4" xfId="0" applyFont="1" applyFill="1" applyBorder="1" applyAlignment="1">
      <alignment horizontal="center" vertical="center"/>
      <extLst>
        <ext xmlns:xfpb="http://schemas.microsoft.com/office/spreadsheetml/2022/featurepropertybag" uri="{C7286773-470A-42A8-94C5-96B5CB345126}">
          <xfpb:xfComplement i="0"/>
        </ext>
      </extLst>
    </xf>
    <xf numFmtId="0" fontId="57" fillId="0" borderId="18" xfId="0" applyFont="1" applyBorder="1" applyAlignment="1">
      <alignment vertical="top" shrinkToFit="1"/>
    </xf>
    <xf numFmtId="0" fontId="57" fillId="0" borderId="19" xfId="0" applyFont="1" applyBorder="1" applyAlignment="1">
      <alignment vertical="top" shrinkToFit="1"/>
    </xf>
    <xf numFmtId="0" fontId="57" fillId="0" borderId="111" xfId="10" applyFont="1" applyFill="1" applyBorder="1" applyAlignment="1">
      <alignment horizontal="left" vertical="center" shrinkToFit="1"/>
    </xf>
    <xf numFmtId="0" fontId="57" fillId="0" borderId="112" xfId="10" applyFont="1" applyFill="1" applyBorder="1" applyAlignment="1">
      <alignment horizontal="left" vertical="center" shrinkToFit="1"/>
    </xf>
    <xf numFmtId="0" fontId="57" fillId="0" borderId="111" xfId="0" applyFont="1" applyBorder="1" applyAlignment="1">
      <alignment horizontal="right" vertical="center" shrinkToFit="1"/>
    </xf>
    <xf numFmtId="0" fontId="94" fillId="0" borderId="111" xfId="10" applyFont="1" applyFill="1" applyBorder="1" applyAlignment="1">
      <alignment horizontal="center" vertical="center" shrinkToFit="1"/>
    </xf>
    <xf numFmtId="0" fontId="57" fillId="0" borderId="10" xfId="0" applyFont="1" applyBorder="1" applyAlignment="1">
      <alignment horizontal="left" vertical="center" wrapText="1"/>
    </xf>
    <xf numFmtId="0" fontId="57" fillId="0" borderId="11" xfId="0" applyFont="1" applyBorder="1" applyAlignment="1">
      <alignment horizontal="left" vertical="center" wrapText="1"/>
    </xf>
    <xf numFmtId="0" fontId="53" fillId="0" borderId="147" xfId="0" applyFont="1" applyBorder="1" applyAlignment="1">
      <alignment horizontal="left" vertical="center" wrapText="1"/>
    </xf>
    <xf numFmtId="0" fontId="53" fillId="0" borderId="61" xfId="0" applyFont="1" applyBorder="1" applyAlignment="1">
      <alignment horizontal="left" vertical="center" wrapText="1"/>
    </xf>
    <xf numFmtId="0" fontId="57" fillId="4" borderId="147" xfId="0" applyFont="1" applyFill="1" applyBorder="1" applyAlignment="1">
      <alignment horizontal="left" vertical="center"/>
    </xf>
    <xf numFmtId="0" fontId="57" fillId="4" borderId="143" xfId="0" applyFont="1" applyFill="1" applyBorder="1" applyAlignment="1">
      <alignment horizontal="left" vertical="center"/>
    </xf>
    <xf numFmtId="0" fontId="57" fillId="0" borderId="32" xfId="0" applyFont="1" applyBorder="1" applyAlignment="1">
      <alignment horizontal="left" vertical="center"/>
    </xf>
    <xf numFmtId="0" fontId="57" fillId="0" borderId="33" xfId="0" applyFont="1" applyBorder="1" applyAlignment="1">
      <alignment horizontal="left" vertical="center"/>
    </xf>
    <xf numFmtId="0" fontId="57" fillId="0" borderId="34" xfId="0" applyFont="1" applyBorder="1" applyAlignment="1">
      <alignment horizontal="left" vertical="center"/>
    </xf>
    <xf numFmtId="0" fontId="59" fillId="4" borderId="67" xfId="0" applyFont="1" applyFill="1" applyBorder="1" applyAlignment="1">
      <alignment horizontal="left" vertical="center" wrapText="1"/>
    </xf>
    <xf numFmtId="0" fontId="57" fillId="4" borderId="28" xfId="0" applyFont="1" applyFill="1" applyBorder="1" applyAlignment="1">
      <alignment horizontal="left" vertical="center" wrapText="1"/>
    </xf>
    <xf numFmtId="0" fontId="57" fillId="4" borderId="0" xfId="0" applyFont="1" applyFill="1" applyAlignment="1">
      <alignment horizontal="left" vertical="center" wrapText="1"/>
    </xf>
    <xf numFmtId="0" fontId="57" fillId="4" borderId="13" xfId="0" applyFont="1" applyFill="1" applyBorder="1" applyAlignment="1">
      <alignment horizontal="left" vertical="center" wrapText="1"/>
    </xf>
    <xf numFmtId="0" fontId="57" fillId="0" borderId="110" xfId="0" applyFont="1" applyBorder="1" applyAlignment="1">
      <alignment horizontal="left" vertical="center"/>
    </xf>
    <xf numFmtId="0" fontId="57" fillId="0" borderId="111" xfId="0" applyFont="1" applyBorder="1" applyAlignment="1">
      <alignment horizontal="left" vertical="center"/>
    </xf>
    <xf numFmtId="0" fontId="57" fillId="0" borderId="112" xfId="0" applyFont="1" applyBorder="1" applyAlignment="1">
      <alignment horizontal="left" vertical="center"/>
    </xf>
    <xf numFmtId="0" fontId="57" fillId="4" borderId="21" xfId="0" applyFont="1" applyFill="1" applyBorder="1" applyAlignment="1">
      <alignment horizontal="left" vertical="center" wrapText="1"/>
    </xf>
    <xf numFmtId="0" fontId="57" fillId="4" borderId="35" xfId="0" applyFont="1" applyFill="1" applyBorder="1" applyAlignment="1">
      <alignment horizontal="left" vertical="center" wrapText="1"/>
    </xf>
    <xf numFmtId="0" fontId="57" fillId="4" borderId="36" xfId="0" applyFont="1" applyFill="1" applyBorder="1" applyAlignment="1">
      <alignment horizontal="left" vertical="center" wrapText="1"/>
    </xf>
    <xf numFmtId="0" fontId="57" fillId="4" borderId="45" xfId="0" applyFont="1" applyFill="1" applyBorder="1" applyAlignment="1">
      <alignment horizontal="center" vertical="center" shrinkToFit="1"/>
    </xf>
    <xf numFmtId="0" fontId="53" fillId="0" borderId="184" xfId="0" applyFont="1" applyBorder="1" applyAlignment="1">
      <alignment horizontal="left" vertical="center" wrapText="1"/>
    </xf>
    <xf numFmtId="0" fontId="53" fillId="0" borderId="42" xfId="0" applyFont="1" applyBorder="1" applyAlignment="1">
      <alignment horizontal="left" vertical="center" wrapText="1"/>
    </xf>
    <xf numFmtId="0" fontId="57" fillId="4" borderId="37" xfId="0" applyFont="1" applyFill="1" applyBorder="1" applyAlignment="1">
      <alignment horizontal="left" vertical="center"/>
    </xf>
    <xf numFmtId="0" fontId="57" fillId="4" borderId="41" xfId="0" applyFont="1" applyFill="1" applyBorder="1" applyAlignment="1">
      <alignment horizontal="left" vertical="center"/>
    </xf>
    <xf numFmtId="0" fontId="57" fillId="4" borderId="42" xfId="0" applyFont="1" applyFill="1" applyBorder="1" applyAlignment="1">
      <alignment horizontal="left" vertical="center"/>
    </xf>
    <xf numFmtId="0" fontId="57" fillId="4" borderId="43" xfId="0" applyFont="1" applyFill="1" applyBorder="1" applyAlignment="1">
      <alignment horizontal="left" vertical="center"/>
    </xf>
    <xf numFmtId="0" fontId="57" fillId="0" borderId="17" xfId="0" applyFont="1" applyBorder="1" applyAlignment="1">
      <alignment horizontal="left" vertical="center" shrinkToFit="1"/>
    </xf>
    <xf numFmtId="0" fontId="57" fillId="0" borderId="19" xfId="0" applyFont="1" applyBorder="1" applyAlignment="1">
      <alignment horizontal="left" vertical="center" shrinkToFit="1"/>
    </xf>
    <xf numFmtId="0" fontId="42" fillId="9" borderId="167" xfId="0" applyFont="1" applyFill="1" applyBorder="1" applyAlignment="1" applyProtection="1">
      <alignment horizontal="center" vertical="center" shrinkToFit="1"/>
      <protection locked="0"/>
    </xf>
    <xf numFmtId="0" fontId="57" fillId="4" borderId="21" xfId="0" applyFont="1" applyFill="1" applyBorder="1" applyAlignment="1">
      <alignment horizontal="center" vertical="center" wrapText="1"/>
    </xf>
    <xf numFmtId="0" fontId="57" fillId="4" borderId="36" xfId="0" applyFont="1" applyFill="1" applyBorder="1" applyAlignment="1">
      <alignment horizontal="center" vertical="center" wrapText="1"/>
    </xf>
    <xf numFmtId="0" fontId="85" fillId="0" borderId="15" xfId="0" applyFont="1" applyBorder="1" applyAlignment="1">
      <alignment horizontal="center" vertical="center" wrapText="1"/>
    </xf>
    <xf numFmtId="0" fontId="85" fillId="0" borderId="16" xfId="0" applyFont="1" applyBorder="1" applyAlignment="1">
      <alignment horizontal="center" vertical="center" wrapText="1"/>
    </xf>
    <xf numFmtId="0" fontId="85" fillId="0" borderId="0" xfId="0" applyFont="1" applyAlignment="1">
      <alignment horizontal="center" vertical="center" wrapText="1"/>
    </xf>
    <xf numFmtId="0" fontId="85" fillId="0" borderId="13" xfId="0" applyFont="1" applyBorder="1" applyAlignment="1">
      <alignment horizontal="center" vertical="center" wrapText="1"/>
    </xf>
    <xf numFmtId="0" fontId="85" fillId="0" borderId="35" xfId="0" applyFont="1" applyBorder="1" applyAlignment="1">
      <alignment horizontal="center" vertical="center" wrapText="1"/>
    </xf>
    <xf numFmtId="0" fontId="85" fillId="0" borderId="36" xfId="0" applyFont="1" applyBorder="1" applyAlignment="1">
      <alignment horizontal="center" vertical="center" wrapText="1"/>
    </xf>
    <xf numFmtId="0" fontId="85" fillId="0" borderId="5" xfId="0" applyFont="1" applyBorder="1" applyAlignment="1">
      <alignment horizontal="left" vertical="center" wrapText="1"/>
    </xf>
    <xf numFmtId="0" fontId="85" fillId="0" borderId="6" xfId="0" applyFont="1" applyBorder="1" applyAlignment="1">
      <alignment horizontal="left" vertical="center" wrapText="1"/>
    </xf>
    <xf numFmtId="0" fontId="63" fillId="0" borderId="10" xfId="0" applyFont="1" applyBorder="1" applyAlignment="1">
      <alignment horizontal="left" vertical="center" wrapText="1"/>
    </xf>
    <xf numFmtId="0" fontId="93" fillId="0" borderId="0" xfId="10" applyFont="1" applyFill="1" applyBorder="1" applyAlignment="1">
      <alignment horizontal="center" vertical="center" shrinkToFit="1"/>
    </xf>
    <xf numFmtId="0" fontId="57" fillId="0" borderId="33" xfId="0" applyFont="1" applyBorder="1" applyAlignment="1">
      <alignment horizontal="right" vertical="center"/>
    </xf>
    <xf numFmtId="0" fontId="57" fillId="0" borderId="0" xfId="0" applyFont="1" applyAlignment="1">
      <alignment horizontal="right" vertical="center"/>
    </xf>
    <xf numFmtId="0" fontId="57" fillId="0" borderId="16" xfId="0" applyFont="1" applyBorder="1" applyAlignment="1">
      <alignment horizontal="left" vertical="center"/>
    </xf>
    <xf numFmtId="0" fontId="57" fillId="0" borderId="44" xfId="0" applyFont="1" applyBorder="1" applyAlignment="1">
      <alignment horizontal="left" vertical="center"/>
    </xf>
    <xf numFmtId="0" fontId="57" fillId="0" borderId="46" xfId="0" applyFont="1" applyBorder="1" applyAlignment="1">
      <alignment horizontal="left" vertical="center"/>
    </xf>
    <xf numFmtId="0" fontId="57" fillId="3" borderId="6" xfId="0" applyFont="1" applyFill="1" applyBorder="1" applyAlignment="1">
      <alignment horizontal="center" vertical="center" wrapText="1"/>
    </xf>
    <xf numFmtId="0" fontId="75" fillId="4" borderId="14" xfId="0" applyFont="1" applyFill="1" applyBorder="1" applyAlignment="1">
      <alignment horizontal="center" vertical="center" wrapText="1"/>
    </xf>
    <xf numFmtId="0" fontId="75" fillId="4" borderId="15" xfId="0" applyFont="1" applyFill="1" applyBorder="1" applyAlignment="1">
      <alignment horizontal="center" vertical="center" wrapText="1"/>
    </xf>
    <xf numFmtId="0" fontId="75" fillId="4" borderId="16" xfId="0" applyFont="1" applyFill="1" applyBorder="1" applyAlignment="1">
      <alignment horizontal="center" vertical="center" wrapText="1"/>
    </xf>
    <xf numFmtId="0" fontId="75" fillId="4" borderId="21" xfId="0" applyFont="1" applyFill="1" applyBorder="1" applyAlignment="1">
      <alignment horizontal="center" vertical="center" wrapText="1"/>
    </xf>
    <xf numFmtId="0" fontId="75" fillId="4" borderId="35" xfId="0" applyFont="1" applyFill="1" applyBorder="1" applyAlignment="1">
      <alignment horizontal="center" vertical="center" wrapText="1"/>
    </xf>
    <xf numFmtId="0" fontId="75" fillId="4" borderId="36" xfId="0" applyFont="1" applyFill="1" applyBorder="1" applyAlignment="1">
      <alignment horizontal="center" vertical="center" wrapText="1"/>
    </xf>
    <xf numFmtId="0" fontId="53" fillId="0" borderId="30" xfId="0" applyFont="1" applyBorder="1" applyAlignment="1">
      <alignment horizontal="left" vertical="center" wrapText="1"/>
    </xf>
    <xf numFmtId="0" fontId="53" fillId="0" borderId="31" xfId="0" applyFont="1" applyBorder="1" applyAlignment="1">
      <alignment horizontal="left" vertical="center" wrapText="1"/>
    </xf>
    <xf numFmtId="0" fontId="57" fillId="0" borderId="27" xfId="0" quotePrefix="1" applyFont="1" applyBorder="1" applyAlignment="1">
      <alignment horizontal="left" vertical="top" wrapText="1"/>
    </xf>
    <xf numFmtId="0" fontId="57" fillId="0" borderId="10" xfId="0" quotePrefix="1" applyFont="1" applyBorder="1" applyAlignment="1">
      <alignment horizontal="left" vertical="top" wrapText="1"/>
    </xf>
    <xf numFmtId="0" fontId="57" fillId="0" borderId="11" xfId="0" quotePrefix="1" applyFont="1" applyBorder="1" applyAlignment="1">
      <alignment horizontal="left" vertical="top" wrapText="1"/>
    </xf>
    <xf numFmtId="0" fontId="57" fillId="0" borderId="56" xfId="0" applyFont="1" applyBorder="1" applyAlignment="1">
      <alignment horizontal="center" vertical="center"/>
    </xf>
    <xf numFmtId="0" fontId="57" fillId="0" borderId="48" xfId="0" applyFont="1" applyBorder="1" applyAlignment="1">
      <alignment horizontal="center" vertical="center"/>
    </xf>
    <xf numFmtId="0" fontId="57" fillId="0" borderId="57" xfId="0" applyFont="1" applyBorder="1" applyAlignment="1">
      <alignment horizontal="center" vertical="center"/>
    </xf>
    <xf numFmtId="0" fontId="57" fillId="3" borderId="14" xfId="0" applyFont="1" applyFill="1" applyBorder="1" applyAlignment="1">
      <alignment horizontal="center" vertical="center" wrapText="1"/>
    </xf>
    <xf numFmtId="0" fontId="57" fillId="3" borderId="16" xfId="0" applyFont="1" applyFill="1" applyBorder="1" applyAlignment="1">
      <alignment horizontal="center" vertical="center" wrapText="1"/>
    </xf>
    <xf numFmtId="0" fontId="57" fillId="3" borderId="28" xfId="0" applyFont="1" applyFill="1" applyBorder="1" applyAlignment="1">
      <alignment horizontal="center" vertical="center" wrapText="1"/>
    </xf>
    <xf numFmtId="0" fontId="57" fillId="3" borderId="13" xfId="0" applyFont="1" applyFill="1" applyBorder="1" applyAlignment="1">
      <alignment horizontal="center" vertical="center" wrapText="1"/>
    </xf>
    <xf numFmtId="0" fontId="57" fillId="3" borderId="21" xfId="0" applyFont="1" applyFill="1" applyBorder="1" applyAlignment="1">
      <alignment horizontal="center" vertical="center" wrapText="1"/>
    </xf>
    <xf numFmtId="0" fontId="57" fillId="3" borderId="36" xfId="0" applyFont="1" applyFill="1" applyBorder="1" applyAlignment="1">
      <alignment horizontal="center" vertical="center" wrapText="1"/>
    </xf>
    <xf numFmtId="0" fontId="53" fillId="9" borderId="33" xfId="0" applyFont="1" applyFill="1" applyBorder="1" applyAlignment="1">
      <alignment horizontal="center" vertical="center" shrinkToFit="1"/>
    </xf>
    <xf numFmtId="0" fontId="53" fillId="9" borderId="0" xfId="0" applyFont="1" applyFill="1" applyAlignment="1">
      <alignment horizontal="center" vertical="center" shrinkToFit="1"/>
    </xf>
    <xf numFmtId="0" fontId="57" fillId="0" borderId="0" xfId="0" applyFont="1" applyAlignment="1">
      <alignment horizontal="center" vertical="center" shrinkToFit="1"/>
    </xf>
    <xf numFmtId="0" fontId="57" fillId="0" borderId="13" xfId="0" applyFont="1" applyBorder="1" applyAlignment="1">
      <alignment horizontal="center" vertical="center" shrinkToFit="1"/>
    </xf>
    <xf numFmtId="0" fontId="57" fillId="4" borderId="17" xfId="0" applyFont="1" applyFill="1" applyBorder="1" applyAlignment="1">
      <alignment horizontal="left" vertical="center" wrapText="1"/>
    </xf>
    <xf numFmtId="0" fontId="53" fillId="0" borderId="114" xfId="0" applyFont="1" applyBorder="1" applyAlignment="1">
      <alignment horizontal="left" vertical="center"/>
    </xf>
    <xf numFmtId="0" fontId="53" fillId="0" borderId="23" xfId="0" applyFont="1" applyBorder="1" applyAlignment="1">
      <alignment horizontal="left" vertical="center"/>
    </xf>
    <xf numFmtId="0" fontId="57" fillId="9" borderId="5" xfId="0" applyFont="1" applyFill="1" applyBorder="1" applyAlignment="1">
      <alignment horizontal="center" vertical="center"/>
      <extLst>
        <ext xmlns:xfpb="http://schemas.microsoft.com/office/spreadsheetml/2022/featurepropertybag" uri="{C7286773-470A-42A8-94C5-96B5CB345126}">
          <xfpb:xfComplement i="0"/>
        </ext>
      </extLst>
    </xf>
    <xf numFmtId="0" fontId="57" fillId="0" borderId="27" xfId="0" quotePrefix="1" applyFont="1" applyBorder="1" applyAlignment="1">
      <alignment horizontal="left" vertical="center"/>
    </xf>
    <xf numFmtId="0" fontId="57" fillId="0" borderId="10" xfId="0" quotePrefix="1" applyFont="1" applyBorder="1" applyAlignment="1">
      <alignment horizontal="left" vertical="center"/>
    </xf>
    <xf numFmtId="0" fontId="57" fillId="0" borderId="11" xfId="0" quotePrefix="1" applyFont="1" applyBorder="1" applyAlignment="1">
      <alignment horizontal="left" vertical="center"/>
    </xf>
    <xf numFmtId="0" fontId="57" fillId="0" borderId="27" xfId="0" quotePrefix="1" applyFont="1" applyBorder="1" applyAlignment="1">
      <alignment horizontal="left" vertical="center" wrapText="1"/>
    </xf>
    <xf numFmtId="0" fontId="57" fillId="0" borderId="14" xfId="0" applyFont="1" applyBorder="1" applyAlignment="1">
      <alignment horizontal="left" vertical="center"/>
    </xf>
    <xf numFmtId="0" fontId="57" fillId="3" borderId="5" xfId="0" applyFont="1" applyFill="1" applyBorder="1" applyAlignment="1">
      <alignment horizontal="center" vertical="center"/>
    </xf>
    <xf numFmtId="0" fontId="57" fillId="3" borderId="7" xfId="0" applyFont="1" applyFill="1" applyBorder="1" applyAlignment="1">
      <alignment horizontal="center" vertical="center"/>
    </xf>
    <xf numFmtId="0" fontId="57" fillId="4" borderId="30" xfId="0" applyFont="1" applyFill="1" applyBorder="1" applyAlignment="1">
      <alignment horizontal="center" vertical="center" wrapText="1"/>
    </xf>
    <xf numFmtId="0" fontId="57" fillId="4" borderId="31" xfId="0" applyFont="1" applyFill="1" applyBorder="1" applyAlignment="1">
      <alignment horizontal="center" vertical="center" wrapText="1"/>
    </xf>
    <xf numFmtId="0" fontId="57" fillId="4" borderId="21" xfId="0" applyFont="1" applyFill="1" applyBorder="1" applyAlignment="1">
      <alignment horizontal="center" vertical="center"/>
    </xf>
    <xf numFmtId="0" fontId="57" fillId="4" borderId="36" xfId="0" applyFont="1" applyFill="1" applyBorder="1" applyAlignment="1">
      <alignment horizontal="center" vertical="center"/>
    </xf>
    <xf numFmtId="0" fontId="57" fillId="3" borderId="6" xfId="0" applyFont="1" applyFill="1" applyBorder="1" applyAlignment="1">
      <alignment horizontal="center" vertical="center"/>
    </xf>
    <xf numFmtId="0" fontId="53" fillId="9" borderId="42" xfId="0" applyFont="1" applyFill="1" applyBorder="1" applyAlignment="1">
      <alignment horizontal="center" vertical="center"/>
    </xf>
    <xf numFmtId="0" fontId="53" fillId="4" borderId="42" xfId="0" applyFont="1" applyFill="1" applyBorder="1" applyAlignment="1">
      <alignment horizontal="justify" vertical="center" wrapText="1"/>
    </xf>
    <xf numFmtId="0" fontId="53" fillId="4" borderId="65" xfId="0" applyFont="1" applyFill="1" applyBorder="1" applyAlignment="1">
      <alignment horizontal="center" vertical="center"/>
    </xf>
    <xf numFmtId="0" fontId="53" fillId="4" borderId="66" xfId="0" applyFont="1" applyFill="1" applyBorder="1" applyAlignment="1">
      <alignment horizontal="center" vertical="center"/>
    </xf>
    <xf numFmtId="0" fontId="53" fillId="4" borderId="166" xfId="0" applyFont="1" applyFill="1" applyBorder="1" applyAlignment="1">
      <alignment horizontal="center" vertical="center"/>
    </xf>
    <xf numFmtId="0" fontId="57" fillId="0" borderId="15" xfId="0" applyFont="1" applyBorder="1" applyAlignment="1">
      <alignment horizontal="left" vertical="center"/>
    </xf>
    <xf numFmtId="0" fontId="57" fillId="0" borderId="8" xfId="0" applyFont="1" applyBorder="1" applyAlignment="1">
      <alignment horizontal="left" vertical="center" wrapText="1"/>
    </xf>
    <xf numFmtId="49" fontId="59" fillId="4" borderId="65" xfId="0" applyNumberFormat="1" applyFont="1" applyFill="1" applyBorder="1" applyAlignment="1">
      <alignment horizontal="center" vertical="center"/>
    </xf>
    <xf numFmtId="49" fontId="59" fillId="4" borderId="166" xfId="0" applyNumberFormat="1" applyFont="1" applyFill="1" applyBorder="1" applyAlignment="1">
      <alignment horizontal="center" vertical="center"/>
    </xf>
    <xf numFmtId="49" fontId="59" fillId="4" borderId="66" xfId="0" applyNumberFormat="1" applyFont="1" applyFill="1" applyBorder="1" applyAlignment="1">
      <alignment horizontal="center" vertical="center"/>
    </xf>
    <xf numFmtId="49" fontId="59" fillId="4" borderId="60" xfId="0" applyNumberFormat="1" applyFont="1" applyFill="1" applyBorder="1" applyAlignment="1">
      <alignment horizontal="center" vertical="center"/>
    </xf>
    <xf numFmtId="49" fontId="59" fillId="4" borderId="63" xfId="0" applyNumberFormat="1" applyFont="1" applyFill="1" applyBorder="1" applyAlignment="1">
      <alignment horizontal="center" vertical="center"/>
    </xf>
    <xf numFmtId="0" fontId="57" fillId="4" borderId="25" xfId="0" applyFont="1" applyFill="1" applyBorder="1" applyAlignment="1">
      <alignment horizontal="left" vertical="center" wrapText="1"/>
    </xf>
    <xf numFmtId="0" fontId="57" fillId="4" borderId="26" xfId="0" applyFont="1" applyFill="1" applyBorder="1" applyAlignment="1">
      <alignment horizontal="left" vertical="center" wrapText="1"/>
    </xf>
    <xf numFmtId="0" fontId="57" fillId="4" borderId="54" xfId="0" applyFont="1" applyFill="1" applyBorder="1" applyAlignment="1">
      <alignment horizontal="left" vertical="center"/>
    </xf>
    <xf numFmtId="0" fontId="57" fillId="4" borderId="55" xfId="0" applyFont="1" applyFill="1" applyBorder="1" applyAlignment="1">
      <alignment horizontal="left" vertical="center"/>
    </xf>
    <xf numFmtId="0" fontId="59" fillId="4" borderId="37" xfId="0" applyFont="1" applyFill="1" applyBorder="1" applyAlignment="1">
      <alignment horizontal="center" vertical="center"/>
    </xf>
    <xf numFmtId="0" fontId="59" fillId="4" borderId="54" xfId="0" applyFont="1" applyFill="1" applyBorder="1" applyAlignment="1">
      <alignment horizontal="center" vertical="center"/>
    </xf>
    <xf numFmtId="0" fontId="59" fillId="4" borderId="41" xfId="0" applyFont="1" applyFill="1" applyBorder="1" applyAlignment="1">
      <alignment horizontal="center" vertical="center"/>
    </xf>
    <xf numFmtId="0" fontId="57" fillId="4" borderId="28" xfId="3" applyFont="1" applyFill="1" applyBorder="1" applyAlignment="1" applyProtection="1">
      <alignment horizontal="left" vertical="center" wrapText="1"/>
      <protection locked="0"/>
    </xf>
    <xf numFmtId="0" fontId="57" fillId="4" borderId="0" xfId="3" applyFont="1" applyFill="1" applyAlignment="1" applyProtection="1">
      <alignment horizontal="left" vertical="center" wrapText="1"/>
      <protection locked="0"/>
    </xf>
    <xf numFmtId="0" fontId="57" fillId="4" borderId="13" xfId="3" applyFont="1" applyFill="1" applyBorder="1" applyAlignment="1" applyProtection="1">
      <alignment horizontal="left" vertical="center" wrapText="1"/>
      <protection locked="0"/>
    </xf>
    <xf numFmtId="0" fontId="57" fillId="4" borderId="21" xfId="3" applyFont="1" applyFill="1" applyBorder="1" applyAlignment="1" applyProtection="1">
      <alignment horizontal="left" vertical="center" wrapText="1"/>
      <protection locked="0"/>
    </xf>
    <xf numFmtId="0" fontId="57" fillId="4" borderId="35" xfId="3" applyFont="1" applyFill="1" applyBorder="1" applyAlignment="1" applyProtection="1">
      <alignment horizontal="left" vertical="center" wrapText="1"/>
      <protection locked="0"/>
    </xf>
    <xf numFmtId="0" fontId="57" fillId="4" borderId="36" xfId="3" applyFont="1" applyFill="1" applyBorder="1" applyAlignment="1" applyProtection="1">
      <alignment horizontal="left" vertical="center" wrapText="1"/>
      <protection locked="0"/>
    </xf>
    <xf numFmtId="0" fontId="57" fillId="5" borderId="0" xfId="3" applyFont="1" applyFill="1" applyAlignment="1" applyProtection="1">
      <alignment horizontal="left" vertical="center" wrapText="1"/>
      <protection locked="0"/>
    </xf>
    <xf numFmtId="0" fontId="57" fillId="5" borderId="13" xfId="3" applyFont="1" applyFill="1" applyBorder="1" applyAlignment="1" applyProtection="1">
      <alignment horizontal="left" vertical="center" wrapText="1"/>
      <protection locked="0"/>
    </xf>
    <xf numFmtId="0" fontId="57" fillId="6" borderId="0" xfId="3" applyFont="1" applyFill="1" applyAlignment="1">
      <alignment horizontal="left" vertical="center" wrapText="1"/>
    </xf>
    <xf numFmtId="0" fontId="57" fillId="6" borderId="13" xfId="3" applyFont="1" applyFill="1" applyBorder="1" applyAlignment="1">
      <alignment horizontal="left" vertical="center" wrapText="1"/>
    </xf>
    <xf numFmtId="0" fontId="57" fillId="6" borderId="14" xfId="3" applyFont="1" applyFill="1" applyBorder="1" applyAlignment="1">
      <alignment horizontal="left"/>
    </xf>
    <xf numFmtId="0" fontId="57" fillId="6" borderId="15" xfId="3" applyFont="1" applyFill="1" applyBorder="1" applyAlignment="1">
      <alignment horizontal="left"/>
    </xf>
    <xf numFmtId="0" fontId="57" fillId="6" borderId="16" xfId="3" applyFont="1" applyFill="1" applyBorder="1" applyAlignment="1">
      <alignment horizontal="left"/>
    </xf>
    <xf numFmtId="0" fontId="68" fillId="6" borderId="0" xfId="3" applyFont="1" applyFill="1" applyAlignment="1">
      <alignment horizontal="left"/>
    </xf>
    <xf numFmtId="0" fontId="68" fillId="6" borderId="13" xfId="3" applyFont="1" applyFill="1" applyBorder="1" applyAlignment="1">
      <alignment horizontal="left"/>
    </xf>
    <xf numFmtId="0" fontId="57" fillId="5" borderId="5" xfId="3" applyFont="1" applyFill="1" applyBorder="1" applyAlignment="1" applyProtection="1">
      <alignment horizontal="left" vertical="center" wrapText="1"/>
      <protection locked="0"/>
    </xf>
    <xf numFmtId="0" fontId="57" fillId="5" borderId="6" xfId="3" applyFont="1" applyFill="1" applyBorder="1" applyAlignment="1" applyProtection="1">
      <alignment horizontal="left" vertical="center" wrapText="1"/>
      <protection locked="0"/>
    </xf>
    <xf numFmtId="0" fontId="63" fillId="0" borderId="5" xfId="3" applyFont="1" applyBorder="1" applyAlignment="1">
      <alignment horizontal="center" vertical="center"/>
    </xf>
    <xf numFmtId="0" fontId="63" fillId="0" borderId="6" xfId="3" applyFont="1" applyBorder="1" applyAlignment="1">
      <alignment horizontal="center" vertical="center"/>
    </xf>
    <xf numFmtId="0" fontId="63" fillId="0" borderId="7" xfId="3" applyFont="1" applyBorder="1" applyAlignment="1">
      <alignment horizontal="center" vertical="center"/>
    </xf>
    <xf numFmtId="0" fontId="57" fillId="9" borderId="5" xfId="3" applyFont="1" applyFill="1" applyBorder="1" applyAlignment="1" applyProtection="1">
      <alignment horizontal="center" vertical="center"/>
      <protection locked="0"/>
    </xf>
    <xf numFmtId="0" fontId="57" fillId="9" borderId="6" xfId="3" applyFont="1" applyFill="1" applyBorder="1" applyAlignment="1" applyProtection="1">
      <alignment horizontal="center" vertical="center"/>
      <protection locked="0"/>
    </xf>
    <xf numFmtId="0" fontId="57" fillId="0" borderId="5" xfId="3" applyFont="1" applyBorder="1" applyAlignment="1">
      <alignment horizontal="center" vertical="center"/>
    </xf>
    <xf numFmtId="0" fontId="57" fillId="0" borderId="6" xfId="3" applyFont="1" applyBorder="1" applyAlignment="1">
      <alignment horizontal="center" vertical="center"/>
    </xf>
    <xf numFmtId="0" fontId="57" fillId="0" borderId="7" xfId="3" applyFont="1" applyBorder="1" applyAlignment="1">
      <alignment horizontal="center" vertical="center"/>
    </xf>
    <xf numFmtId="0" fontId="57" fillId="9" borderId="5" xfId="3" applyFont="1" applyFill="1" applyBorder="1" applyAlignment="1" applyProtection="1">
      <alignment horizontal="center" vertical="center" shrinkToFit="1"/>
      <protection locked="0"/>
    </xf>
    <xf numFmtId="0" fontId="57" fillId="9" borderId="6" xfId="3" applyFont="1" applyFill="1" applyBorder="1" applyAlignment="1" applyProtection="1">
      <alignment horizontal="center" vertical="center" shrinkToFit="1"/>
      <protection locked="0"/>
    </xf>
    <xf numFmtId="0" fontId="68" fillId="4" borderId="5" xfId="3" applyFont="1" applyFill="1" applyBorder="1" applyAlignment="1" applyProtection="1">
      <alignment horizontal="left" vertical="center"/>
      <protection locked="0"/>
    </xf>
    <xf numFmtId="0" fontId="68" fillId="4" borderId="6" xfId="3" applyFont="1" applyFill="1" applyBorder="1" applyAlignment="1" applyProtection="1">
      <alignment horizontal="left" vertical="center"/>
      <protection locked="0"/>
    </xf>
    <xf numFmtId="0" fontId="68" fillId="4" borderId="7" xfId="3" applyFont="1" applyFill="1" applyBorder="1" applyAlignment="1" applyProtection="1">
      <alignment horizontal="left" vertical="center"/>
      <protection locked="0"/>
    </xf>
    <xf numFmtId="0" fontId="68" fillId="9" borderId="6" xfId="3" applyFont="1" applyFill="1" applyBorder="1" applyAlignment="1" applyProtection="1">
      <alignment horizontal="center" vertical="center" shrinkToFit="1"/>
      <protection locked="0"/>
    </xf>
    <xf numFmtId="0" fontId="68" fillId="9" borderId="7" xfId="3" applyFont="1" applyFill="1" applyBorder="1" applyAlignment="1" applyProtection="1">
      <alignment horizontal="center" vertical="center" shrinkToFit="1"/>
      <protection locked="0"/>
    </xf>
    <xf numFmtId="0" fontId="68" fillId="5" borderId="5" xfId="3" applyFont="1" applyFill="1" applyBorder="1" applyAlignment="1" applyProtection="1">
      <alignment horizontal="left" vertical="center" wrapText="1"/>
      <protection locked="0"/>
    </xf>
    <xf numFmtId="0" fontId="68" fillId="5" borderId="6" xfId="3" applyFont="1" applyFill="1" applyBorder="1" applyAlignment="1" applyProtection="1">
      <alignment horizontal="left" vertical="center" wrapText="1"/>
      <protection locked="0"/>
    </xf>
    <xf numFmtId="0" fontId="68" fillId="5" borderId="7" xfId="3" applyFont="1" applyFill="1" applyBorder="1" applyAlignment="1" applyProtection="1">
      <alignment horizontal="left" vertical="center" wrapText="1"/>
      <protection locked="0"/>
    </xf>
    <xf numFmtId="0" fontId="57" fillId="5" borderId="7" xfId="3" applyFont="1" applyFill="1" applyBorder="1" applyAlignment="1" applyProtection="1">
      <alignment horizontal="left" vertical="center" wrapText="1"/>
      <protection locked="0"/>
    </xf>
    <xf numFmtId="0" fontId="68" fillId="6" borderId="5" xfId="3" applyFont="1" applyFill="1" applyBorder="1" applyAlignment="1">
      <alignment horizontal="right" vertical="center"/>
    </xf>
    <xf numFmtId="0" fontId="68" fillId="6" borderId="6" xfId="3" applyFont="1" applyFill="1" applyBorder="1" applyAlignment="1">
      <alignment horizontal="right" vertical="center"/>
    </xf>
    <xf numFmtId="0" fontId="68" fillId="5" borderId="5" xfId="3" applyFont="1" applyFill="1" applyBorder="1" applyAlignment="1" applyProtection="1">
      <alignment horizontal="right" vertical="center"/>
      <protection locked="0"/>
    </xf>
    <xf numFmtId="0" fontId="68" fillId="5" borderId="6" xfId="3" applyFont="1" applyFill="1" applyBorder="1" applyAlignment="1" applyProtection="1">
      <alignment horizontal="right" vertical="center"/>
      <protection locked="0"/>
    </xf>
    <xf numFmtId="0" fontId="57" fillId="0" borderId="6" xfId="3" applyFont="1" applyBorder="1" applyAlignment="1">
      <alignment horizontal="left" vertical="center"/>
    </xf>
    <xf numFmtId="0" fontId="57" fillId="0" borderId="7" xfId="3" applyFont="1" applyBorder="1" applyAlignment="1">
      <alignment horizontal="left" vertical="center"/>
    </xf>
    <xf numFmtId="0" fontId="80" fillId="0" borderId="78" xfId="3" applyFont="1" applyBorder="1" applyAlignment="1">
      <alignment horizontal="center" vertical="center"/>
    </xf>
    <xf numFmtId="0" fontId="80" fillId="0" borderId="79" xfId="3" applyFont="1" applyBorder="1" applyAlignment="1">
      <alignment horizontal="center" vertical="center"/>
    </xf>
    <xf numFmtId="0" fontId="68" fillId="9" borderId="5" xfId="3" applyFont="1" applyFill="1" applyBorder="1" applyAlignment="1" applyProtection="1">
      <alignment horizontal="center" vertical="center" shrinkToFit="1"/>
      <protection locked="0"/>
    </xf>
    <xf numFmtId="0" fontId="57" fillId="4" borderId="6" xfId="3" applyFont="1" applyFill="1" applyBorder="1" applyAlignment="1" applyProtection="1">
      <alignment horizontal="center" vertical="center" shrinkToFit="1"/>
      <protection locked="0"/>
    </xf>
    <xf numFmtId="0" fontId="111" fillId="4" borderId="6" xfId="3" applyFont="1" applyFill="1" applyBorder="1" applyAlignment="1" applyProtection="1">
      <alignment horizontal="center" vertical="center" wrapText="1"/>
      <protection locked="0"/>
    </xf>
    <xf numFmtId="196" fontId="57" fillId="0" borderId="5" xfId="3" applyNumberFormat="1" applyFont="1" applyBorder="1" applyAlignment="1">
      <alignment horizontal="right" vertical="center"/>
    </xf>
    <xf numFmtId="196" fontId="57" fillId="0" borderId="6" xfId="3" applyNumberFormat="1" applyFont="1" applyBorder="1" applyAlignment="1">
      <alignment horizontal="right" vertical="center"/>
    </xf>
    <xf numFmtId="196" fontId="57" fillId="0" borderId="7" xfId="3" applyNumberFormat="1" applyFont="1" applyBorder="1" applyAlignment="1">
      <alignment horizontal="right" vertical="center"/>
    </xf>
    <xf numFmtId="0" fontId="57" fillId="0" borderId="5" xfId="3" applyFont="1" applyBorder="1" applyAlignment="1">
      <alignment horizontal="right" vertical="center"/>
    </xf>
    <xf numFmtId="0" fontId="57" fillId="0" borderId="7" xfId="3" applyFont="1" applyBorder="1" applyAlignment="1">
      <alignment horizontal="right" vertical="center"/>
    </xf>
    <xf numFmtId="205" fontId="57" fillId="0" borderId="4" xfId="3" applyNumberFormat="1" applyFont="1" applyBorder="1" applyAlignment="1">
      <alignment horizontal="right" vertical="center"/>
    </xf>
    <xf numFmtId="206" fontId="57" fillId="0" borderId="4" xfId="3" applyNumberFormat="1" applyFont="1" applyBorder="1" applyAlignment="1">
      <alignment horizontal="right" vertical="center"/>
    </xf>
    <xf numFmtId="0" fontId="57" fillId="0" borderId="14" xfId="3" applyFont="1" applyBorder="1" applyAlignment="1">
      <alignment horizontal="center" vertical="center" wrapText="1"/>
    </xf>
    <xf numFmtId="0" fontId="57" fillId="0" borderId="15" xfId="3" applyFont="1" applyBorder="1" applyAlignment="1">
      <alignment horizontal="center" vertical="center" wrapText="1"/>
    </xf>
    <xf numFmtId="0" fontId="57" fillId="0" borderId="16" xfId="3" applyFont="1" applyBorder="1" applyAlignment="1">
      <alignment horizontal="center" vertical="center" wrapText="1"/>
    </xf>
    <xf numFmtId="0" fontId="57" fillId="0" borderId="21" xfId="3" applyFont="1" applyBorder="1" applyAlignment="1">
      <alignment horizontal="center" vertical="center" wrapText="1"/>
    </xf>
    <xf numFmtId="0" fontId="57" fillId="0" borderId="35" xfId="3" applyFont="1" applyBorder="1" applyAlignment="1">
      <alignment horizontal="center" vertical="center" wrapText="1"/>
    </xf>
    <xf numFmtId="0" fontId="57" fillId="0" borderId="36" xfId="3" applyFont="1" applyBorder="1" applyAlignment="1">
      <alignment horizontal="center" vertical="center" wrapText="1"/>
    </xf>
    <xf numFmtId="0" fontId="57" fillId="0" borderId="4" xfId="3" applyFont="1" applyBorder="1" applyAlignment="1">
      <alignment horizontal="center" vertical="center"/>
    </xf>
    <xf numFmtId="0" fontId="71" fillId="4" borderId="0" xfId="3" applyFont="1" applyFill="1" applyAlignment="1">
      <alignment horizontal="center" vertical="center"/>
    </xf>
    <xf numFmtId="198" fontId="57" fillId="4" borderId="35" xfId="0" applyNumberFormat="1" applyFont="1" applyFill="1" applyBorder="1" applyAlignment="1">
      <alignment horizontal="center" vertical="center"/>
    </xf>
    <xf numFmtId="0" fontId="73" fillId="3" borderId="0" xfId="3" applyFont="1" applyFill="1" applyAlignment="1">
      <alignment horizontal="left" vertical="center"/>
    </xf>
    <xf numFmtId="0" fontId="78" fillId="0" borderId="0" xfId="3" applyFont="1" applyAlignment="1">
      <alignment horizontal="center" vertical="center"/>
    </xf>
    <xf numFmtId="0" fontId="57" fillId="0" borderId="35" xfId="3" applyFont="1" applyBorder="1" applyAlignment="1" applyProtection="1">
      <alignment horizontal="right" vertical="center"/>
      <protection locked="0"/>
    </xf>
    <xf numFmtId="0" fontId="73" fillId="5" borderId="24" xfId="3" applyFont="1" applyFill="1" applyBorder="1" applyAlignment="1" applyProtection="1">
      <alignment horizontal="center" vertical="center" wrapText="1" shrinkToFit="1"/>
      <protection locked="0"/>
    </xf>
    <xf numFmtId="0" fontId="73" fillId="5" borderId="25" xfId="3" applyFont="1" applyFill="1" applyBorder="1" applyAlignment="1" applyProtection="1">
      <alignment horizontal="center" vertical="center" wrapText="1" shrinkToFit="1"/>
      <protection locked="0"/>
    </xf>
    <xf numFmtId="0" fontId="73" fillId="6" borderId="15" xfId="3" applyFont="1" applyFill="1" applyBorder="1" applyAlignment="1">
      <alignment horizontal="left" vertical="center"/>
    </xf>
    <xf numFmtId="0" fontId="73" fillId="6" borderId="25" xfId="3" applyFont="1" applyFill="1" applyBorder="1" applyAlignment="1">
      <alignment horizontal="left" vertical="center"/>
    </xf>
    <xf numFmtId="0" fontId="73" fillId="6" borderId="26" xfId="3" applyFont="1" applyFill="1" applyBorder="1" applyAlignment="1">
      <alignment horizontal="left" vertical="center"/>
    </xf>
    <xf numFmtId="0" fontId="68" fillId="5" borderId="74" xfId="3" applyFont="1" applyFill="1" applyBorder="1" applyAlignment="1" applyProtection="1">
      <alignment horizontal="center" vertical="center"/>
      <protection locked="0"/>
    </xf>
    <xf numFmtId="0" fontId="68" fillId="5" borderId="66" xfId="3" applyFont="1" applyFill="1" applyBorder="1" applyAlignment="1" applyProtection="1">
      <alignment horizontal="center" vertical="center"/>
      <protection locked="0"/>
    </xf>
    <xf numFmtId="0" fontId="73" fillId="5" borderId="24" xfId="3" applyFont="1" applyFill="1" applyBorder="1" applyAlignment="1" applyProtection="1">
      <alignment horizontal="left" vertical="center" wrapText="1" shrinkToFit="1"/>
      <protection locked="0"/>
    </xf>
    <xf numFmtId="0" fontId="73" fillId="5" borderId="25" xfId="3" applyFont="1" applyFill="1" applyBorder="1" applyAlignment="1" applyProtection="1">
      <alignment horizontal="left" vertical="center" wrapText="1" shrinkToFit="1"/>
      <protection locked="0"/>
    </xf>
    <xf numFmtId="0" fontId="68" fillId="0" borderId="74" xfId="3" applyFont="1" applyBorder="1" applyAlignment="1" applyProtection="1">
      <alignment horizontal="left" vertical="center"/>
      <protection locked="0"/>
    </xf>
    <xf numFmtId="0" fontId="68" fillId="0" borderId="66" xfId="3" applyFont="1" applyBorder="1" applyAlignment="1" applyProtection="1">
      <alignment horizontal="left" vertical="center"/>
      <protection locked="0"/>
    </xf>
    <xf numFmtId="14" fontId="57" fillId="4" borderId="35" xfId="3" applyNumberFormat="1" applyFont="1" applyFill="1" applyBorder="1" applyAlignment="1">
      <alignment horizontal="center" vertical="center"/>
    </xf>
    <xf numFmtId="0" fontId="68" fillId="9" borderId="5" xfId="3" applyFont="1" applyFill="1" applyBorder="1" applyAlignment="1" applyProtection="1">
      <alignment horizontal="center" vertical="center" wrapText="1"/>
      <protection locked="0"/>
    </xf>
    <xf numFmtId="0" fontId="68" fillId="9" borderId="6" xfId="3" applyFont="1" applyFill="1" applyBorder="1" applyAlignment="1" applyProtection="1">
      <alignment horizontal="center" vertical="center" wrapText="1"/>
      <protection locked="0"/>
    </xf>
    <xf numFmtId="14" fontId="68" fillId="5" borderId="5" xfId="3" applyNumberFormat="1" applyFont="1" applyFill="1" applyBorder="1" applyAlignment="1" applyProtection="1">
      <alignment horizontal="center" vertical="center"/>
      <protection locked="0"/>
    </xf>
    <xf numFmtId="0" fontId="68" fillId="5" borderId="6" xfId="3" applyFont="1" applyFill="1" applyBorder="1" applyAlignment="1" applyProtection="1">
      <alignment horizontal="center" vertical="center"/>
      <protection locked="0"/>
    </xf>
    <xf numFmtId="0" fontId="68" fillId="9" borderId="5" xfId="3" applyFont="1" applyFill="1" applyBorder="1" applyAlignment="1" applyProtection="1">
      <alignment horizontal="center" vertical="center" wrapText="1" shrinkToFit="1"/>
      <protection locked="0"/>
    </xf>
    <xf numFmtId="0" fontId="68" fillId="9" borderId="6" xfId="3" applyFont="1" applyFill="1" applyBorder="1" applyAlignment="1" applyProtection="1">
      <alignment horizontal="center" vertical="center" wrapText="1" shrinkToFit="1"/>
      <protection locked="0"/>
    </xf>
    <xf numFmtId="0" fontId="57" fillId="4" borderId="6" xfId="3" applyFont="1" applyFill="1" applyBorder="1" applyAlignment="1">
      <alignment horizontal="center" vertical="center" wrapText="1" shrinkToFit="1"/>
    </xf>
    <xf numFmtId="0" fontId="57" fillId="4" borderId="7" xfId="3" applyFont="1" applyFill="1" applyBorder="1" applyAlignment="1">
      <alignment horizontal="center" vertical="center" wrapText="1" shrinkToFit="1"/>
    </xf>
    <xf numFmtId="0" fontId="68" fillId="5" borderId="5" xfId="3" applyFont="1" applyFill="1" applyBorder="1" applyAlignment="1" applyProtection="1">
      <alignment horizontal="center" vertical="center"/>
      <protection locked="0"/>
    </xf>
    <xf numFmtId="0" fontId="68" fillId="5" borderId="7" xfId="3" applyFont="1" applyFill="1" applyBorder="1" applyAlignment="1" applyProtection="1">
      <alignment horizontal="center" vertical="center"/>
      <protection locked="0"/>
    </xf>
    <xf numFmtId="0" fontId="63" fillId="0" borderId="5" xfId="3" applyFont="1" applyBorder="1" applyAlignment="1">
      <alignment horizontal="left" vertical="center" wrapText="1"/>
    </xf>
    <xf numFmtId="0" fontId="63" fillId="0" borderId="6" xfId="3" applyFont="1" applyBorder="1" applyAlignment="1">
      <alignment horizontal="left" vertical="center" wrapText="1"/>
    </xf>
    <xf numFmtId="0" fontId="63" fillId="0" borderId="7" xfId="3" applyFont="1" applyBorder="1" applyAlignment="1">
      <alignment horizontal="left" vertical="center" wrapText="1"/>
    </xf>
    <xf numFmtId="0" fontId="57" fillId="9" borderId="5" xfId="3" applyFont="1" applyFill="1" applyBorder="1" applyAlignment="1" applyProtection="1">
      <alignment horizontal="left" vertical="center"/>
      <protection locked="0"/>
    </xf>
    <xf numFmtId="0" fontId="57" fillId="9" borderId="6" xfId="3" applyFont="1" applyFill="1" applyBorder="1" applyAlignment="1" applyProtection="1">
      <alignment horizontal="left" vertical="center"/>
      <protection locked="0"/>
    </xf>
    <xf numFmtId="0" fontId="57" fillId="9" borderId="5" xfId="3" applyFont="1" applyFill="1" applyBorder="1" applyAlignment="1" applyProtection="1">
      <alignment horizontal="left" vertical="center" wrapText="1"/>
      <protection locked="0"/>
    </xf>
    <xf numFmtId="0" fontId="57" fillId="9" borderId="6" xfId="3" applyFont="1" applyFill="1" applyBorder="1" applyAlignment="1" applyProtection="1">
      <alignment horizontal="left" vertical="center" wrapText="1"/>
      <protection locked="0"/>
    </xf>
    <xf numFmtId="0" fontId="57" fillId="9" borderId="6" xfId="3" applyFont="1" applyFill="1" applyBorder="1" applyAlignment="1" applyProtection="1">
      <alignment horizontal="left" vertical="center" shrinkToFit="1"/>
      <protection locked="0"/>
    </xf>
    <xf numFmtId="0" fontId="70" fillId="4" borderId="0" xfId="3" applyFont="1" applyFill="1" applyAlignment="1">
      <alignment horizontal="left" vertical="center" wrapText="1"/>
    </xf>
    <xf numFmtId="0" fontId="70" fillId="4" borderId="13" xfId="3" applyFont="1" applyFill="1" applyBorder="1" applyAlignment="1">
      <alignment horizontal="left" vertical="center" wrapText="1"/>
    </xf>
    <xf numFmtId="0" fontId="68" fillId="6" borderId="0" xfId="3" applyFont="1" applyFill="1" applyAlignment="1">
      <alignment horizontal="left" vertical="center" wrapText="1"/>
    </xf>
    <xf numFmtId="0" fontId="68" fillId="6" borderId="0" xfId="3" applyFont="1" applyFill="1" applyAlignment="1">
      <alignment horizontal="left" vertical="center"/>
    </xf>
    <xf numFmtId="0" fontId="68" fillId="6" borderId="13" xfId="3" applyFont="1" applyFill="1" applyBorder="1" applyAlignment="1">
      <alignment horizontal="left" vertical="center"/>
    </xf>
    <xf numFmtId="0" fontId="57" fillId="5" borderId="28" xfId="3" applyFont="1" applyFill="1" applyBorder="1" applyAlignment="1" applyProtection="1">
      <alignment horizontal="left" vertical="center" wrapText="1"/>
      <protection locked="0"/>
    </xf>
    <xf numFmtId="0" fontId="57" fillId="6" borderId="21" xfId="3" applyFont="1" applyFill="1" applyBorder="1" applyAlignment="1">
      <alignment horizontal="left" vertical="center" wrapText="1"/>
    </xf>
    <xf numFmtId="0" fontId="57" fillId="6" borderId="35" xfId="3" applyFont="1" applyFill="1" applyBorder="1" applyAlignment="1">
      <alignment horizontal="left" vertical="center" wrapText="1"/>
    </xf>
    <xf numFmtId="0" fontId="57" fillId="6" borderId="36" xfId="3" applyFont="1" applyFill="1" applyBorder="1" applyAlignment="1">
      <alignment horizontal="left" vertical="center" wrapText="1"/>
    </xf>
    <xf numFmtId="0" fontId="57" fillId="0" borderId="35" xfId="3" applyFont="1" applyBorder="1" applyAlignment="1">
      <alignment horizontal="center" vertical="center"/>
    </xf>
    <xf numFmtId="0" fontId="57" fillId="0" borderId="0" xfId="3" applyFont="1" applyAlignment="1">
      <alignment horizontal="center" vertical="center"/>
    </xf>
    <xf numFmtId="0" fontId="82" fillId="0" borderId="0" xfId="3" applyFont="1" applyAlignment="1">
      <alignment horizontal="right"/>
    </xf>
    <xf numFmtId="0" fontId="112" fillId="0" borderId="0" xfId="0" applyFont="1" applyAlignment="1">
      <alignment horizontal="center" vertical="center"/>
    </xf>
    <xf numFmtId="0" fontId="97" fillId="0" borderId="0" xfId="0" applyFont="1" applyAlignment="1">
      <alignment horizontal="left" vertical="center" wrapText="1"/>
    </xf>
    <xf numFmtId="0" fontId="108" fillId="0" borderId="8" xfId="0" applyFont="1" applyBorder="1" applyAlignment="1" applyProtection="1">
      <alignment horizontal="center" vertical="center" wrapText="1"/>
      <protection locked="0"/>
    </xf>
    <xf numFmtId="0" fontId="108" fillId="0" borderId="9" xfId="0" applyFont="1" applyBorder="1" applyAlignment="1" applyProtection="1">
      <alignment horizontal="center" vertical="center" wrapText="1"/>
      <protection locked="0"/>
    </xf>
    <xf numFmtId="178" fontId="83" fillId="0" borderId="8" xfId="0" applyNumberFormat="1" applyFont="1" applyBorder="1" applyAlignment="1">
      <alignment horizontal="center" vertical="center"/>
    </xf>
    <xf numFmtId="178" fontId="83" fillId="0" borderId="9" xfId="0" applyNumberFormat="1" applyFont="1" applyBorder="1" applyAlignment="1">
      <alignment horizontal="center" vertical="center"/>
    </xf>
    <xf numFmtId="0" fontId="83" fillId="0" borderId="8" xfId="0" applyFont="1" applyBorder="1" applyAlignment="1" applyProtection="1">
      <alignment horizontal="center" vertical="center"/>
      <protection locked="0"/>
    </xf>
    <xf numFmtId="0" fontId="83" fillId="0" borderId="9" xfId="0" applyFont="1" applyBorder="1" applyAlignment="1" applyProtection="1">
      <alignment horizontal="center" vertical="center"/>
      <protection locked="0"/>
    </xf>
    <xf numFmtId="0" fontId="83" fillId="18" borderId="8" xfId="0" applyFont="1" applyFill="1" applyBorder="1" applyAlignment="1" applyProtection="1">
      <alignment horizontal="center" vertical="center"/>
      <protection locked="0"/>
    </xf>
    <xf numFmtId="0" fontId="83" fillId="18" borderId="29" xfId="0" applyFont="1" applyFill="1" applyBorder="1" applyAlignment="1" applyProtection="1">
      <alignment horizontal="center" vertical="center"/>
      <protection locked="0"/>
    </xf>
    <xf numFmtId="0" fontId="83" fillId="18" borderId="9" xfId="0" applyFont="1" applyFill="1" applyBorder="1" applyAlignment="1" applyProtection="1">
      <alignment horizontal="center" vertical="center"/>
      <protection locked="0"/>
    </xf>
    <xf numFmtId="49" fontId="44" fillId="16" borderId="5" xfId="4" applyNumberFormat="1" applyFont="1" applyFill="1" applyBorder="1" applyAlignment="1" applyProtection="1">
      <alignment horizontal="left" vertical="center" wrapText="1" shrinkToFit="1"/>
      <protection locked="0"/>
    </xf>
    <xf numFmtId="49" fontId="44" fillId="16" borderId="7" xfId="4" applyNumberFormat="1" applyFont="1" applyFill="1" applyBorder="1" applyAlignment="1" applyProtection="1">
      <alignment horizontal="left" vertical="center" wrapText="1" shrinkToFit="1"/>
      <protection locked="0"/>
    </xf>
    <xf numFmtId="49" fontId="44" fillId="12" borderId="21" xfId="4" applyNumberFormat="1" applyFont="1" applyFill="1" applyBorder="1" applyAlignment="1" applyProtection="1">
      <alignment horizontal="left" vertical="center" wrapText="1" shrinkToFit="1"/>
      <protection locked="0"/>
    </xf>
    <xf numFmtId="49" fontId="44" fillId="12" borderId="36" xfId="4" applyNumberFormat="1" applyFont="1" applyFill="1" applyBorder="1" applyAlignment="1" applyProtection="1">
      <alignment horizontal="left" vertical="center" wrapText="1" shrinkToFit="1"/>
      <protection locked="0"/>
    </xf>
    <xf numFmtId="49" fontId="44" fillId="12" borderId="5" xfId="4" applyNumberFormat="1" applyFont="1" applyFill="1" applyBorder="1" applyAlignment="1" applyProtection="1">
      <alignment horizontal="left" vertical="center" wrapText="1" shrinkToFit="1"/>
      <protection locked="0"/>
    </xf>
    <xf numFmtId="49" fontId="44" fillId="12" borderId="7" xfId="4" applyNumberFormat="1" applyFont="1" applyFill="1" applyBorder="1" applyAlignment="1" applyProtection="1">
      <alignment horizontal="left" vertical="center" wrapText="1" shrinkToFit="1"/>
      <protection locked="0"/>
    </xf>
    <xf numFmtId="49" fontId="44" fillId="4" borderId="74" xfId="4" applyNumberFormat="1" applyFont="1" applyFill="1" applyBorder="1" applyAlignment="1" applyProtection="1">
      <alignment horizontal="left" vertical="center" wrapText="1" shrinkToFit="1"/>
      <protection locked="0"/>
    </xf>
    <xf numFmtId="49" fontId="44" fillId="4" borderId="67" xfId="4" applyNumberFormat="1" applyFont="1" applyFill="1" applyBorder="1" applyAlignment="1" applyProtection="1">
      <alignment horizontal="left" vertical="center" wrapText="1" shrinkToFit="1"/>
      <protection locked="0"/>
    </xf>
    <xf numFmtId="49" fontId="44" fillId="4" borderId="5" xfId="4" applyNumberFormat="1" applyFont="1" applyFill="1" applyBorder="1" applyAlignment="1" applyProtection="1">
      <alignment horizontal="left" vertical="center" wrapText="1" shrinkToFit="1"/>
      <protection locked="0"/>
    </xf>
    <xf numFmtId="49" fontId="44" fillId="4" borderId="7" xfId="4" applyNumberFormat="1" applyFont="1" applyFill="1" applyBorder="1" applyAlignment="1" applyProtection="1">
      <alignment horizontal="left" vertical="center" wrapText="1" shrinkToFit="1"/>
      <protection locked="0"/>
    </xf>
    <xf numFmtId="0" fontId="44" fillId="12" borderId="5" xfId="4" applyFont="1" applyFill="1" applyBorder="1" applyAlignment="1" applyProtection="1">
      <alignment horizontal="left" vertical="center" wrapText="1" shrinkToFit="1"/>
      <protection locked="0"/>
    </xf>
    <xf numFmtId="0" fontId="44" fillId="12" borderId="7" xfId="4" applyFont="1" applyFill="1" applyBorder="1" applyAlignment="1" applyProtection="1">
      <alignment horizontal="left" vertical="center" wrapText="1" shrinkToFit="1"/>
      <protection locked="0"/>
    </xf>
    <xf numFmtId="49" fontId="44" fillId="4" borderId="24" xfId="4" applyNumberFormat="1" applyFont="1" applyFill="1" applyBorder="1" applyAlignment="1" applyProtection="1">
      <alignment horizontal="left" vertical="center" wrapText="1" shrinkToFit="1"/>
      <protection locked="0"/>
    </xf>
    <xf numFmtId="49" fontId="44" fillId="4" borderId="26" xfId="4" applyNumberFormat="1" applyFont="1" applyFill="1" applyBorder="1" applyAlignment="1" applyProtection="1">
      <alignment horizontal="left" vertical="center" wrapText="1" shrinkToFit="1"/>
      <protection locked="0"/>
    </xf>
    <xf numFmtId="49" fontId="44" fillId="0" borderId="24" xfId="4" applyNumberFormat="1" applyFont="1" applyBorder="1" applyAlignment="1" applyProtection="1">
      <alignment horizontal="left" vertical="center" wrapText="1" shrinkToFit="1"/>
      <protection locked="0"/>
    </xf>
    <xf numFmtId="49" fontId="44" fillId="0" borderId="26" xfId="4" applyNumberFormat="1" applyFont="1" applyBorder="1" applyAlignment="1" applyProtection="1">
      <alignment horizontal="left" vertical="center" wrapText="1" shrinkToFit="1"/>
      <protection locked="0"/>
    </xf>
    <xf numFmtId="0" fontId="44" fillId="4" borderId="134" xfId="4" applyFont="1" applyFill="1" applyBorder="1" applyAlignment="1" applyProtection="1">
      <alignment horizontal="left" vertical="center" wrapText="1"/>
      <protection locked="0"/>
    </xf>
    <xf numFmtId="0" fontId="44" fillId="4" borderId="63" xfId="4" applyFont="1" applyFill="1" applyBorder="1" applyAlignment="1" applyProtection="1">
      <alignment horizontal="left" vertical="center" wrapText="1"/>
      <protection locked="0"/>
    </xf>
    <xf numFmtId="49" fontId="44" fillId="4" borderId="134" xfId="4" applyNumberFormat="1" applyFont="1" applyFill="1" applyBorder="1" applyAlignment="1" applyProtection="1">
      <alignment horizontal="left" vertical="center" wrapText="1" shrinkToFit="1"/>
      <protection locked="0"/>
    </xf>
    <xf numFmtId="49" fontId="44" fillId="4" borderId="63" xfId="4" applyNumberFormat="1" applyFont="1" applyFill="1" applyBorder="1" applyAlignment="1" applyProtection="1">
      <alignment horizontal="left" vertical="center" wrapText="1" shrinkToFit="1"/>
      <protection locked="0"/>
    </xf>
    <xf numFmtId="49" fontId="44" fillId="4" borderId="134" xfId="4" applyNumberFormat="1" applyFont="1" applyFill="1" applyBorder="1" applyAlignment="1" applyProtection="1">
      <alignment vertical="center" wrapText="1" shrinkToFit="1"/>
      <protection locked="0"/>
    </xf>
    <xf numFmtId="49" fontId="44" fillId="4" borderId="63" xfId="4" applyNumberFormat="1" applyFont="1" applyFill="1" applyBorder="1" applyAlignment="1" applyProtection="1">
      <alignment vertical="center" wrapText="1" shrinkToFit="1"/>
      <protection locked="0"/>
    </xf>
    <xf numFmtId="0" fontId="47" fillId="0" borderId="0" xfId="4" applyFont="1" applyAlignment="1" applyProtection="1">
      <alignment horizontal="center" wrapText="1"/>
      <protection locked="0"/>
    </xf>
    <xf numFmtId="0" fontId="46" fillId="0" borderId="8" xfId="4" applyFont="1" applyBorder="1" applyAlignment="1" applyProtection="1">
      <alignment horizontal="center"/>
      <protection locked="0"/>
    </xf>
    <xf numFmtId="0" fontId="46" fillId="0" borderId="5" xfId="4" applyFont="1" applyBorder="1" applyAlignment="1" applyProtection="1">
      <alignment horizontal="center"/>
      <protection locked="0"/>
    </xf>
    <xf numFmtId="0" fontId="46" fillId="0" borderId="7" xfId="4" applyFont="1" applyBorder="1" applyAlignment="1" applyProtection="1">
      <alignment horizontal="center"/>
      <protection locked="0"/>
    </xf>
    <xf numFmtId="41" fontId="44" fillId="0" borderId="5" xfId="4" applyNumberFormat="1" applyFont="1" applyBorder="1" applyAlignment="1">
      <alignment horizontal="center" vertical="center" shrinkToFit="1"/>
    </xf>
    <xf numFmtId="41" fontId="44" fillId="0" borderId="7" xfId="4" applyNumberFormat="1" applyFont="1" applyBorder="1" applyAlignment="1">
      <alignment horizontal="center" vertical="center" shrinkToFit="1"/>
    </xf>
    <xf numFmtId="41" fontId="46" fillId="0" borderId="5" xfId="4" applyNumberFormat="1" applyFont="1" applyBorder="1" applyAlignment="1">
      <alignment horizontal="center" vertical="center" shrinkToFit="1"/>
    </xf>
    <xf numFmtId="41" fontId="46" fillId="0" borderId="6" xfId="4" applyNumberFormat="1" applyFont="1" applyBorder="1" applyAlignment="1">
      <alignment horizontal="center" vertical="center" shrinkToFit="1"/>
    </xf>
    <xf numFmtId="41" fontId="46" fillId="0" borderId="7" xfId="4" applyNumberFormat="1" applyFont="1" applyBorder="1" applyAlignment="1">
      <alignment horizontal="center" vertical="center" shrinkToFit="1"/>
    </xf>
    <xf numFmtId="0" fontId="50" fillId="0" borderId="0" xfId="4" applyFont="1" applyAlignment="1" applyProtection="1">
      <alignment horizontal="center"/>
      <protection locked="0"/>
    </xf>
    <xf numFmtId="0" fontId="49" fillId="0" borderId="0" xfId="4" applyFont="1" applyAlignment="1" applyProtection="1">
      <alignment horizontal="center" wrapText="1"/>
      <protection locked="0"/>
    </xf>
    <xf numFmtId="12" fontId="49" fillId="0" borderId="0" xfId="4" applyNumberFormat="1" applyFont="1" applyAlignment="1" applyProtection="1">
      <alignment horizontal="center" wrapText="1"/>
      <protection locked="0"/>
    </xf>
    <xf numFmtId="49" fontId="44" fillId="16" borderId="5" xfId="4" applyNumberFormat="1" applyFont="1" applyFill="1" applyBorder="1" applyAlignment="1" applyProtection="1">
      <alignment horizontal="left" vertical="center" shrinkToFit="1"/>
      <protection locked="0"/>
    </xf>
    <xf numFmtId="49" fontId="44" fillId="16" borderId="7" xfId="4" applyNumberFormat="1" applyFont="1" applyFill="1" applyBorder="1" applyAlignment="1" applyProtection="1">
      <alignment horizontal="left" vertical="center" shrinkToFit="1"/>
      <protection locked="0"/>
    </xf>
    <xf numFmtId="49" fontId="44" fillId="0" borderId="134" xfId="4" applyNumberFormat="1" applyFont="1" applyBorder="1" applyAlignment="1" applyProtection="1">
      <alignment horizontal="left" vertical="center" wrapText="1" shrinkToFit="1"/>
      <protection locked="0"/>
    </xf>
    <xf numFmtId="49" fontId="44" fillId="0" borderId="63" xfId="4" applyNumberFormat="1" applyFont="1" applyBorder="1" applyAlignment="1" applyProtection="1">
      <alignment horizontal="left" vertical="center" wrapText="1" shrinkToFit="1"/>
      <protection locked="0"/>
    </xf>
    <xf numFmtId="0" fontId="21" fillId="6" borderId="0" xfId="6" applyFont="1" applyFill="1" applyAlignment="1">
      <alignment horizontal="center" vertical="center"/>
    </xf>
    <xf numFmtId="0" fontId="22" fillId="6" borderId="0" xfId="6" applyFont="1" applyFill="1" applyAlignment="1">
      <alignment horizontal="center" vertical="center"/>
    </xf>
    <xf numFmtId="0" fontId="39" fillId="0" borderId="0" xfId="4" applyFont="1" applyAlignment="1" applyProtection="1">
      <alignment horizontal="left" vertical="center" wrapText="1"/>
      <protection locked="0"/>
    </xf>
    <xf numFmtId="9" fontId="9" fillId="6" borderId="4" xfId="11" applyFont="1" applyFill="1" applyBorder="1" applyAlignment="1">
      <alignment vertical="center"/>
    </xf>
    <xf numFmtId="9" fontId="0" fillId="0" borderId="4" xfId="11" applyFont="1" applyBorder="1" applyAlignment="1">
      <alignment vertical="center"/>
    </xf>
    <xf numFmtId="9" fontId="0" fillId="0" borderId="182" xfId="11" applyFont="1" applyBorder="1" applyAlignment="1">
      <alignment vertical="center"/>
    </xf>
    <xf numFmtId="0" fontId="9" fillId="6" borderId="170" xfId="6" applyFont="1" applyFill="1" applyBorder="1" applyAlignment="1">
      <alignment horizontal="center" vertical="center"/>
    </xf>
    <xf numFmtId="0" fontId="9" fillId="6" borderId="175" xfId="6" applyFont="1" applyFill="1" applyBorder="1" applyAlignment="1">
      <alignment horizontal="center" vertical="center"/>
    </xf>
    <xf numFmtId="0" fontId="9" fillId="6" borderId="176" xfId="6" applyFont="1" applyFill="1" applyBorder="1" applyAlignment="1">
      <alignment horizontal="center" vertical="center"/>
    </xf>
    <xf numFmtId="0" fontId="9" fillId="4" borderId="177" xfId="6" applyFont="1" applyFill="1" applyBorder="1" applyAlignment="1">
      <alignment horizontal="center" vertical="center" wrapText="1"/>
    </xf>
    <xf numFmtId="0" fontId="9" fillId="4" borderId="109" xfId="6" applyFont="1" applyFill="1" applyBorder="1" applyAlignment="1">
      <alignment horizontal="center" vertical="center" wrapText="1"/>
    </xf>
    <xf numFmtId="0" fontId="9" fillId="4" borderId="181" xfId="6" applyFont="1" applyFill="1" applyBorder="1" applyAlignment="1">
      <alignment horizontal="center" vertical="center" wrapText="1"/>
    </xf>
    <xf numFmtId="0" fontId="9" fillId="4" borderId="5" xfId="6" applyFont="1" applyFill="1" applyBorder="1" applyAlignment="1">
      <alignment horizontal="center" vertical="center" wrapText="1"/>
    </xf>
    <xf numFmtId="0" fontId="9" fillId="4" borderId="6" xfId="6" applyFont="1" applyFill="1" applyBorder="1" applyAlignment="1">
      <alignment horizontal="center" vertical="center" wrapText="1"/>
    </xf>
    <xf numFmtId="0" fontId="9" fillId="4" borderId="7" xfId="6" applyFont="1" applyFill="1" applyBorder="1" applyAlignment="1">
      <alignment horizontal="center" vertical="center" wrapText="1"/>
    </xf>
    <xf numFmtId="0" fontId="9" fillId="4" borderId="131" xfId="6" applyFont="1" applyFill="1" applyBorder="1" applyAlignment="1">
      <alignment horizontal="center" vertical="center" wrapText="1"/>
    </xf>
    <xf numFmtId="0" fontId="9" fillId="4" borderId="132" xfId="6" applyFont="1" applyFill="1" applyBorder="1" applyAlignment="1">
      <alignment horizontal="center" vertical="center" wrapText="1"/>
    </xf>
    <xf numFmtId="0" fontId="9" fillId="4" borderId="172" xfId="6" applyFont="1" applyFill="1" applyBorder="1" applyAlignment="1">
      <alignment horizontal="center" vertical="center" wrapText="1"/>
    </xf>
    <xf numFmtId="0" fontId="33" fillId="4" borderId="35" xfId="7" applyFont="1" applyFill="1" applyBorder="1" applyAlignment="1" applyProtection="1">
      <alignment horizontal="left" vertical="center"/>
      <protection locked="0"/>
    </xf>
    <xf numFmtId="0" fontId="33" fillId="4" borderId="102" xfId="7" applyFont="1" applyFill="1" applyBorder="1" applyAlignment="1" applyProtection="1">
      <alignment horizontal="left" vertical="center"/>
      <protection locked="0"/>
    </xf>
    <xf numFmtId="0" fontId="11" fillId="0" borderId="96" xfId="7" applyFont="1" applyBorder="1" applyAlignment="1" applyProtection="1">
      <alignment vertical="center" wrapText="1"/>
      <protection locked="0"/>
    </xf>
    <xf numFmtId="0" fontId="11" fillId="0" borderId="97" xfId="7" applyFont="1" applyBorder="1" applyAlignment="1" applyProtection="1">
      <alignment vertical="center" wrapText="1"/>
      <protection locked="0"/>
    </xf>
    <xf numFmtId="0" fontId="11" fillId="0" borderId="101" xfId="7" applyFont="1" applyBorder="1" applyAlignment="1" applyProtection="1">
      <alignment vertical="center" wrapText="1"/>
      <protection locked="0"/>
    </xf>
    <xf numFmtId="0" fontId="11" fillId="0" borderId="0" xfId="7" applyFont="1" applyAlignment="1" applyProtection="1">
      <alignment horizontal="center" vertical="center"/>
      <protection locked="0"/>
    </xf>
    <xf numFmtId="198" fontId="11" fillId="4" borderId="0" xfId="7" applyNumberFormat="1" applyFont="1" applyFill="1" applyAlignment="1" applyProtection="1">
      <alignment horizontal="center" vertical="center"/>
      <protection locked="0"/>
    </xf>
    <xf numFmtId="198" fontId="11" fillId="4" borderId="115" xfId="7" applyNumberFormat="1" applyFont="1" applyFill="1" applyBorder="1" applyAlignment="1" applyProtection="1">
      <alignment horizontal="center" vertical="center"/>
      <protection locked="0"/>
    </xf>
    <xf numFmtId="0" fontId="11" fillId="0" borderId="98" xfId="7" applyFont="1" applyBorder="1" applyAlignment="1">
      <alignment horizontal="left" vertical="center" wrapText="1"/>
    </xf>
    <xf numFmtId="0" fontId="11" fillId="0" borderId="0" xfId="7" applyFont="1" applyAlignment="1">
      <alignment horizontal="left" vertical="center" wrapText="1"/>
    </xf>
    <xf numFmtId="0" fontId="11" fillId="0" borderId="115" xfId="7" applyFont="1" applyBorder="1" applyAlignment="1">
      <alignment horizontal="left" vertical="center" wrapText="1"/>
    </xf>
    <xf numFmtId="0" fontId="11" fillId="0" borderId="98" xfId="7" applyFont="1" applyBorder="1" applyAlignment="1">
      <alignment horizontal="left" vertical="center" wrapText="1" indent="1"/>
    </xf>
    <xf numFmtId="0" fontId="11" fillId="0" borderId="0" xfId="7" applyFont="1" applyAlignment="1">
      <alignment horizontal="left" vertical="center" wrapText="1" indent="1"/>
    </xf>
    <xf numFmtId="0" fontId="11" fillId="0" borderId="115" xfId="7" applyFont="1" applyBorder="1" applyAlignment="1">
      <alignment horizontal="left" vertical="center" wrapText="1" indent="1"/>
    </xf>
    <xf numFmtId="0" fontId="11" fillId="0" borderId="98" xfId="0" applyFont="1" applyBorder="1" applyAlignment="1">
      <alignment horizontal="left" vertical="center" wrapText="1"/>
    </xf>
    <xf numFmtId="0" fontId="11" fillId="0" borderId="0" xfId="0" applyFont="1" applyAlignment="1">
      <alignment horizontal="left" vertical="center" wrapText="1"/>
    </xf>
    <xf numFmtId="0" fontId="11" fillId="0" borderId="115" xfId="0" applyFont="1" applyBorder="1" applyAlignment="1">
      <alignment horizontal="left" vertical="center" wrapText="1"/>
    </xf>
    <xf numFmtId="0" fontId="11" fillId="0" borderId="98" xfId="7" applyFont="1" applyBorder="1" applyAlignment="1">
      <alignment vertical="center" wrapText="1"/>
    </xf>
    <xf numFmtId="0" fontId="11" fillId="0" borderId="0" xfId="7" applyFont="1" applyAlignment="1">
      <alignment vertical="center" wrapText="1"/>
    </xf>
    <xf numFmtId="0" fontId="11" fillId="0" borderId="115" xfId="7" applyFont="1" applyBorder="1" applyAlignment="1">
      <alignment vertical="center" wrapText="1"/>
    </xf>
    <xf numFmtId="0" fontId="11" fillId="0" borderId="98" xfId="7" applyFont="1" applyBorder="1" applyAlignment="1">
      <alignment horizontal="left" vertical="center"/>
    </xf>
    <xf numFmtId="0" fontId="11" fillId="0" borderId="0" xfId="7" applyFont="1" applyAlignment="1">
      <alignment horizontal="left" vertical="center"/>
    </xf>
    <xf numFmtId="0" fontId="11" fillId="0" borderId="115" xfId="7" applyFont="1" applyBorder="1" applyAlignment="1">
      <alignment horizontal="left" vertical="center"/>
    </xf>
    <xf numFmtId="0" fontId="35" fillId="0" borderId="0" xfId="0" applyFont="1" applyAlignment="1" applyProtection="1">
      <alignment horizontal="left" vertical="center" wrapText="1"/>
      <protection locked="0"/>
    </xf>
    <xf numFmtId="0" fontId="11" fillId="0" borderId="98" xfId="0" applyFont="1" applyBorder="1" applyAlignment="1">
      <alignment vertical="center" wrapText="1"/>
    </xf>
    <xf numFmtId="0" fontId="13" fillId="0" borderId="0" xfId="0" applyFont="1" applyAlignment="1">
      <alignment vertical="center" wrapText="1"/>
    </xf>
    <xf numFmtId="0" fontId="13" fillId="0" borderId="115" xfId="0" applyFont="1" applyBorder="1" applyAlignment="1">
      <alignment vertical="center" wrapText="1"/>
    </xf>
    <xf numFmtId="0" fontId="5" fillId="0" borderId="98" xfId="7" applyFont="1" applyBorder="1" applyAlignment="1">
      <alignment horizontal="center" vertical="center" shrinkToFit="1"/>
    </xf>
    <xf numFmtId="0" fontId="5" fillId="0" borderId="0" xfId="7" applyFont="1" applyAlignment="1">
      <alignment horizontal="center" vertical="center" shrinkToFit="1"/>
    </xf>
    <xf numFmtId="0" fontId="5" fillId="0" borderId="115" xfId="7" applyFont="1" applyBorder="1" applyAlignment="1">
      <alignment horizontal="center" vertical="center" shrinkToFit="1"/>
    </xf>
    <xf numFmtId="0" fontId="5" fillId="0" borderId="98" xfId="7" applyFont="1" applyBorder="1" applyAlignment="1">
      <alignment horizontal="center" vertical="center" wrapText="1"/>
    </xf>
    <xf numFmtId="0" fontId="5" fillId="0" borderId="0" xfId="7" applyFont="1" applyAlignment="1">
      <alignment horizontal="center" vertical="center" wrapText="1"/>
    </xf>
    <xf numFmtId="0" fontId="5" fillId="0" borderId="115" xfId="7" applyFont="1" applyBorder="1" applyAlignment="1">
      <alignment horizontal="center" vertical="center" wrapText="1"/>
    </xf>
    <xf numFmtId="55" fontId="9" fillId="0" borderId="98" xfId="7" applyNumberFormat="1" applyFont="1" applyBorder="1" applyAlignment="1">
      <alignment horizontal="right" vertical="center"/>
    </xf>
    <xf numFmtId="55" fontId="9" fillId="0" borderId="0" xfId="7" applyNumberFormat="1" applyFont="1" applyAlignment="1">
      <alignment horizontal="right" vertical="center"/>
    </xf>
    <xf numFmtId="55" fontId="9" fillId="0" borderId="115" xfId="7" applyNumberFormat="1" applyFont="1" applyBorder="1" applyAlignment="1">
      <alignment horizontal="right" vertical="center"/>
    </xf>
    <xf numFmtId="0" fontId="11" fillId="0" borderId="98" xfId="7" applyFont="1" applyBorder="1" applyAlignment="1">
      <alignment horizontal="left" wrapText="1"/>
    </xf>
    <xf numFmtId="0" fontId="11" fillId="0" borderId="0" xfId="7" applyFont="1" applyAlignment="1">
      <alignment horizontal="left" wrapText="1"/>
    </xf>
    <xf numFmtId="0" fontId="11" fillId="0" borderId="115" xfId="7" applyFont="1" applyBorder="1" applyAlignment="1">
      <alignment horizontal="left" wrapText="1"/>
    </xf>
    <xf numFmtId="49" fontId="11" fillId="0" borderId="98" xfId="0" applyNumberFormat="1" applyFont="1" applyBorder="1" applyAlignment="1">
      <alignment horizontal="left" vertical="center" wrapText="1"/>
    </xf>
    <xf numFmtId="0" fontId="14" fillId="0" borderId="96" xfId="7" applyFont="1" applyBorder="1" applyAlignment="1" applyProtection="1">
      <alignment vertical="center" wrapText="1"/>
      <protection locked="0"/>
    </xf>
    <xf numFmtId="0" fontId="14" fillId="0" borderId="97" xfId="7" applyFont="1" applyBorder="1" applyAlignment="1" applyProtection="1">
      <alignment vertical="center" wrapText="1"/>
      <protection locked="0"/>
    </xf>
    <xf numFmtId="0" fontId="14" fillId="0" borderId="101" xfId="7" applyFont="1" applyBorder="1" applyAlignment="1" applyProtection="1">
      <alignment vertical="center" wrapText="1"/>
      <protection locked="0"/>
    </xf>
    <xf numFmtId="0" fontId="9" fillId="0" borderId="98" xfId="7" applyFont="1" applyBorder="1" applyAlignment="1">
      <alignment vertical="center" wrapText="1"/>
    </xf>
    <xf numFmtId="0" fontId="9" fillId="0" borderId="0" xfId="7" applyFont="1" applyAlignment="1">
      <alignment vertical="center" wrapText="1"/>
    </xf>
    <xf numFmtId="0" fontId="9" fillId="0" borderId="115" xfId="7" applyFont="1" applyBorder="1" applyAlignment="1">
      <alignment vertical="center" wrapText="1"/>
    </xf>
    <xf numFmtId="184" fontId="9" fillId="4" borderId="0" xfId="7" applyNumberFormat="1" applyFont="1" applyFill="1" applyAlignment="1" applyProtection="1">
      <alignment horizontal="center" vertical="center"/>
      <protection locked="0"/>
    </xf>
    <xf numFmtId="184" fontId="9" fillId="4" borderId="115" xfId="7" applyNumberFormat="1" applyFont="1" applyFill="1" applyBorder="1" applyAlignment="1" applyProtection="1">
      <alignment horizontal="center" vertical="center"/>
      <protection locked="0"/>
    </xf>
    <xf numFmtId="0" fontId="24" fillId="4" borderId="35" xfId="7" applyFont="1" applyFill="1" applyBorder="1" applyAlignment="1" applyProtection="1">
      <alignment horizontal="left" vertical="center"/>
      <protection locked="0"/>
    </xf>
    <xf numFmtId="0" fontId="24" fillId="4" borderId="102" xfId="7" applyFont="1" applyFill="1" applyBorder="1" applyAlignment="1" applyProtection="1">
      <alignment horizontal="left" vertical="center"/>
      <protection locked="0"/>
    </xf>
    <xf numFmtId="0" fontId="9" fillId="0" borderId="98" xfId="7" applyFont="1" applyBorder="1" applyAlignment="1">
      <alignment horizontal="left" vertical="center" wrapText="1"/>
    </xf>
    <xf numFmtId="0" fontId="9" fillId="0" borderId="0" xfId="7" applyFont="1" applyAlignment="1">
      <alignment horizontal="left" vertical="center" wrapText="1"/>
    </xf>
    <xf numFmtId="0" fontId="9" fillId="0" borderId="115" xfId="7" applyFont="1" applyBorder="1" applyAlignment="1">
      <alignment horizontal="left" vertical="center" wrapText="1"/>
    </xf>
    <xf numFmtId="0" fontId="24" fillId="0" borderId="98" xfId="7" applyFont="1" applyBorder="1" applyAlignment="1">
      <alignment horizontal="left" vertical="center"/>
    </xf>
    <xf numFmtId="0" fontId="24" fillId="0" borderId="0" xfId="7" applyFont="1" applyAlignment="1">
      <alignment horizontal="left" vertical="center"/>
    </xf>
    <xf numFmtId="0" fontId="24" fillId="0" borderId="115" xfId="7" applyFont="1" applyBorder="1" applyAlignment="1">
      <alignment horizontal="left" vertical="center"/>
    </xf>
    <xf numFmtId="0" fontId="9" fillId="0" borderId="98" xfId="7" applyFont="1" applyBorder="1" applyAlignment="1">
      <alignment horizontal="left" wrapText="1"/>
    </xf>
    <xf numFmtId="0" fontId="9" fillId="0" borderId="0" xfId="7" applyFont="1" applyAlignment="1">
      <alignment horizontal="left" wrapText="1"/>
    </xf>
    <xf numFmtId="0" fontId="9" fillId="0" borderId="115" xfId="7" applyFont="1" applyBorder="1" applyAlignment="1">
      <alignment horizontal="left" wrapText="1"/>
    </xf>
    <xf numFmtId="0" fontId="29" fillId="10" borderId="5" xfId="0" applyFont="1" applyFill="1" applyBorder="1" applyAlignment="1">
      <alignment horizontal="center" vertical="center"/>
    </xf>
    <xf numFmtId="0" fontId="29" fillId="10" borderId="6" xfId="0" applyFont="1" applyFill="1" applyBorder="1" applyAlignment="1">
      <alignment horizontal="center" vertical="center"/>
    </xf>
    <xf numFmtId="0" fontId="29" fillId="10" borderId="7" xfId="0" applyFont="1" applyFill="1" applyBorder="1" applyAlignment="1">
      <alignment horizontal="center" vertical="center"/>
    </xf>
    <xf numFmtId="200" fontId="11" fillId="0" borderId="5" xfId="0" applyNumberFormat="1" applyFont="1" applyBorder="1" applyAlignment="1">
      <alignment horizontal="center" vertical="center"/>
    </xf>
    <xf numFmtId="200" fontId="11" fillId="0" borderId="6" xfId="0" applyNumberFormat="1" applyFont="1" applyBorder="1" applyAlignment="1">
      <alignment horizontal="center" vertical="center"/>
    </xf>
    <xf numFmtId="0" fontId="11" fillId="10" borderId="5" xfId="0" applyFont="1" applyFill="1" applyBorder="1" applyAlignment="1">
      <alignment horizontal="center" vertical="center"/>
    </xf>
    <xf numFmtId="0" fontId="11" fillId="10" borderId="6" xfId="0" applyFont="1" applyFill="1" applyBorder="1" applyAlignment="1">
      <alignment horizontal="center" vertical="center"/>
    </xf>
    <xf numFmtId="0" fontId="11" fillId="10" borderId="7" xfId="0" applyFont="1" applyFill="1" applyBorder="1" applyAlignment="1">
      <alignment horizontal="center" vertical="center"/>
    </xf>
    <xf numFmtId="193" fontId="11" fillId="0" borderId="5" xfId="0" applyNumberFormat="1" applyFont="1" applyBorder="1" applyAlignment="1">
      <alignment horizontal="center" vertical="center"/>
    </xf>
    <xf numFmtId="193" fontId="11" fillId="0" borderId="6" xfId="0" applyNumberFormat="1" applyFont="1" applyBorder="1" applyAlignment="1">
      <alignment horizontal="center" vertical="center"/>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5" xfId="1" applyNumberFormat="1" applyFont="1" applyFill="1" applyBorder="1" applyAlignment="1">
      <alignment horizontal="left" vertical="center" wrapText="1"/>
    </xf>
    <xf numFmtId="0" fontId="28" fillId="0" borderId="6" xfId="1" applyNumberFormat="1" applyFont="1" applyFill="1" applyBorder="1" applyAlignment="1">
      <alignment horizontal="left" vertical="center" wrapText="1"/>
    </xf>
    <xf numFmtId="0" fontId="28" fillId="0" borderId="7" xfId="1" applyNumberFormat="1" applyFont="1" applyFill="1" applyBorder="1" applyAlignment="1">
      <alignment horizontal="left" vertical="center" wrapText="1"/>
    </xf>
    <xf numFmtId="55" fontId="39" fillId="4" borderId="5" xfId="0" applyNumberFormat="1" applyFont="1" applyFill="1" applyBorder="1" applyAlignment="1">
      <alignment horizontal="center" vertical="center" shrinkToFit="1"/>
    </xf>
    <xf numFmtId="55" fontId="39" fillId="4" borderId="6" xfId="0" applyNumberFormat="1" applyFont="1" applyFill="1" applyBorder="1" applyAlignment="1">
      <alignment horizontal="center" vertical="center" shrinkToFit="1"/>
    </xf>
    <xf numFmtId="0" fontId="28" fillId="0" borderId="15" xfId="1" applyNumberFormat="1" applyFont="1" applyFill="1" applyBorder="1" applyAlignment="1">
      <alignment horizontal="center" vertical="center" shrinkToFit="1"/>
    </xf>
    <xf numFmtId="0" fontId="28" fillId="0" borderId="16" xfId="1" applyNumberFormat="1" applyFont="1" applyFill="1" applyBorder="1" applyAlignment="1">
      <alignment horizontal="center" vertical="center" shrinkToFit="1"/>
    </xf>
    <xf numFmtId="0" fontId="11" fillId="0" borderId="21" xfId="1" applyNumberFormat="1" applyFont="1" applyFill="1" applyBorder="1" applyAlignment="1">
      <alignment horizontal="left" vertical="center" shrinkToFit="1"/>
    </xf>
    <xf numFmtId="0" fontId="11" fillId="0" borderId="35" xfId="1" applyNumberFormat="1" applyFont="1" applyFill="1" applyBorder="1" applyAlignment="1">
      <alignment horizontal="left" vertical="center" shrinkToFit="1"/>
    </xf>
    <xf numFmtId="0" fontId="11" fillId="0" borderId="35" xfId="1" applyNumberFormat="1" applyFont="1" applyFill="1" applyBorder="1" applyAlignment="1">
      <alignment horizontal="center" vertical="center"/>
    </xf>
    <xf numFmtId="0" fontId="29" fillId="10" borderId="14" xfId="0" applyFont="1" applyFill="1" applyBorder="1" applyAlignment="1">
      <alignment horizontal="center" vertical="center" wrapText="1"/>
    </xf>
    <xf numFmtId="0" fontId="29" fillId="10" borderId="15" xfId="0" applyFont="1" applyFill="1" applyBorder="1" applyAlignment="1">
      <alignment horizontal="center" vertical="center"/>
    </xf>
    <xf numFmtId="0" fontId="29" fillId="10" borderId="16" xfId="0" applyFont="1" applyFill="1" applyBorder="1" applyAlignment="1">
      <alignment horizontal="center" vertical="center"/>
    </xf>
    <xf numFmtId="0" fontId="29" fillId="10" borderId="28" xfId="0" applyFont="1" applyFill="1" applyBorder="1" applyAlignment="1">
      <alignment horizontal="center" vertical="center"/>
    </xf>
    <xf numFmtId="0" fontId="29" fillId="10" borderId="0" xfId="0" applyFont="1" applyFill="1" applyAlignment="1">
      <alignment horizontal="center" vertical="center"/>
    </xf>
    <xf numFmtId="0" fontId="29" fillId="10" borderId="13" xfId="0" applyFont="1" applyFill="1" applyBorder="1" applyAlignment="1">
      <alignment horizontal="center" vertical="center"/>
    </xf>
    <xf numFmtId="0" fontId="29" fillId="10" borderId="21" xfId="0" applyFont="1" applyFill="1" applyBorder="1" applyAlignment="1">
      <alignment horizontal="center" vertical="center"/>
    </xf>
    <xf numFmtId="0" fontId="29" fillId="10" borderId="35" xfId="0" applyFont="1" applyFill="1" applyBorder="1" applyAlignment="1">
      <alignment horizontal="center" vertical="center"/>
    </xf>
    <xf numFmtId="0" fontId="29" fillId="10" borderId="36" xfId="0" applyFont="1" applyFill="1" applyBorder="1" applyAlignment="1">
      <alignment horizontal="center" vertical="center"/>
    </xf>
    <xf numFmtId="0" fontId="39" fillId="0" borderId="14" xfId="0" applyFont="1" applyBorder="1" applyAlignment="1">
      <alignment horizontal="left" vertical="center" wrapText="1"/>
    </xf>
    <xf numFmtId="0" fontId="39" fillId="0" borderId="15" xfId="0" applyFont="1" applyBorder="1" applyAlignment="1">
      <alignment horizontal="left" vertical="center" wrapText="1"/>
    </xf>
    <xf numFmtId="0" fontId="39" fillId="0" borderId="16" xfId="0" applyFont="1" applyBorder="1" applyAlignment="1">
      <alignment horizontal="left" vertical="center" wrapText="1"/>
    </xf>
    <xf numFmtId="0" fontId="39" fillId="0" borderId="28" xfId="0" applyFont="1" applyBorder="1" applyAlignment="1">
      <alignment horizontal="left" vertical="center" wrapText="1"/>
    </xf>
    <xf numFmtId="0" fontId="39" fillId="0" borderId="0" xfId="0" applyFont="1" applyAlignment="1">
      <alignment horizontal="left" vertical="center" wrapText="1"/>
    </xf>
    <xf numFmtId="0" fontId="39" fillId="0" borderId="13" xfId="0" applyFont="1" applyBorder="1" applyAlignment="1">
      <alignment horizontal="left" vertical="center" wrapText="1"/>
    </xf>
    <xf numFmtId="0" fontId="39" fillId="0" borderId="21" xfId="0" applyFont="1" applyBorder="1" applyAlignment="1">
      <alignment horizontal="left" vertical="center" wrapText="1"/>
    </xf>
    <xf numFmtId="0" fontId="39" fillId="0" borderId="35" xfId="0" applyFont="1" applyBorder="1" applyAlignment="1">
      <alignment horizontal="left" vertical="center" wrapText="1"/>
    </xf>
    <xf numFmtId="0" fontId="39" fillId="0" borderId="36" xfId="0" applyFont="1" applyBorder="1" applyAlignment="1">
      <alignment horizontal="left" vertical="center" wrapText="1"/>
    </xf>
    <xf numFmtId="0" fontId="29" fillId="10" borderId="15" xfId="0" applyFont="1" applyFill="1" applyBorder="1" applyAlignment="1">
      <alignment horizontal="center" vertical="center" wrapText="1"/>
    </xf>
    <xf numFmtId="0" fontId="29" fillId="10" borderId="16" xfId="0" applyFont="1" applyFill="1" applyBorder="1" applyAlignment="1">
      <alignment horizontal="center" vertical="center" wrapText="1"/>
    </xf>
    <xf numFmtId="0" fontId="29" fillId="10" borderId="28" xfId="0" applyFont="1" applyFill="1" applyBorder="1" applyAlignment="1">
      <alignment horizontal="center" vertical="center" wrapText="1"/>
    </xf>
    <xf numFmtId="0" fontId="29" fillId="10" borderId="0" xfId="0" applyFont="1" applyFill="1" applyAlignment="1">
      <alignment horizontal="center" vertical="center" wrapText="1"/>
    </xf>
    <xf numFmtId="0" fontId="29" fillId="10" borderId="13" xfId="0" applyFont="1" applyFill="1" applyBorder="1" applyAlignment="1">
      <alignment horizontal="center" vertical="center" wrapText="1"/>
    </xf>
    <xf numFmtId="0" fontId="29" fillId="10" borderId="21" xfId="0" applyFont="1" applyFill="1" applyBorder="1" applyAlignment="1">
      <alignment horizontal="center" vertical="center" wrapText="1"/>
    </xf>
    <xf numFmtId="0" fontId="29" fillId="10" borderId="35" xfId="0" applyFont="1" applyFill="1" applyBorder="1" applyAlignment="1">
      <alignment horizontal="center" vertical="center" wrapText="1"/>
    </xf>
    <xf numFmtId="0" fontId="29" fillId="10" borderId="36" xfId="0" applyFont="1" applyFill="1" applyBorder="1" applyAlignment="1">
      <alignment horizontal="center" vertical="center" wrapText="1"/>
    </xf>
    <xf numFmtId="0" fontId="37" fillId="0" borderId="15" xfId="0" applyFont="1" applyBorder="1" applyAlignment="1">
      <alignment horizontal="left" vertical="center"/>
    </xf>
    <xf numFmtId="0" fontId="37" fillId="0" borderId="16" xfId="0" applyFont="1" applyBorder="1" applyAlignment="1">
      <alignment horizontal="left" vertical="center"/>
    </xf>
    <xf numFmtId="0" fontId="37" fillId="0" borderId="61" xfId="0" applyFont="1" applyBorder="1" applyAlignment="1">
      <alignment horizontal="left" vertical="center"/>
    </xf>
    <xf numFmtId="0" fontId="37" fillId="0" borderId="63" xfId="0" applyFont="1" applyBorder="1" applyAlignment="1">
      <alignment horizontal="left" vertical="center"/>
    </xf>
    <xf numFmtId="0" fontId="37" fillId="0" borderId="35" xfId="0" applyFont="1" applyBorder="1" applyAlignment="1">
      <alignment horizontal="left" vertical="center"/>
    </xf>
    <xf numFmtId="0" fontId="37" fillId="0" borderId="36" xfId="0" applyFont="1" applyBorder="1" applyAlignment="1">
      <alignment horizontal="left" vertical="center"/>
    </xf>
    <xf numFmtId="38" fontId="39" fillId="4" borderId="35" xfId="1" applyFont="1" applyFill="1" applyBorder="1" applyAlignment="1">
      <alignment horizontal="center" vertical="center" shrinkToFit="1"/>
    </xf>
    <xf numFmtId="0" fontId="39" fillId="4" borderId="0" xfId="0" applyFont="1" applyFill="1" applyAlignment="1">
      <alignment horizontal="left" vertical="center"/>
    </xf>
    <xf numFmtId="0" fontId="29" fillId="4" borderId="0" xfId="0" applyFont="1" applyFill="1" applyAlignment="1">
      <alignment horizontal="center" vertical="center"/>
    </xf>
    <xf numFmtId="0" fontId="29" fillId="10" borderId="4" xfId="0" applyFont="1" applyFill="1" applyBorder="1" applyAlignment="1">
      <alignment horizontal="center" vertical="center"/>
    </xf>
    <xf numFmtId="0" fontId="29" fillId="0" borderId="4" xfId="0" applyFont="1" applyBorder="1" applyAlignment="1">
      <alignment horizontal="left" vertical="center" wrapText="1"/>
    </xf>
    <xf numFmtId="0" fontId="29" fillId="0" borderId="4" xfId="0" applyFont="1" applyBorder="1" applyAlignment="1">
      <alignment horizontal="left" vertical="center"/>
    </xf>
    <xf numFmtId="0" fontId="29" fillId="10" borderId="4" xfId="0" applyFont="1" applyFill="1" applyBorder="1" applyAlignment="1">
      <alignment horizontal="center" vertical="center" shrinkToFit="1"/>
    </xf>
    <xf numFmtId="0" fontId="29" fillId="0" borderId="6" xfId="0" applyFont="1" applyBorder="1" applyAlignment="1">
      <alignment horizontal="left" vertical="center"/>
    </xf>
    <xf numFmtId="0" fontId="29" fillId="0" borderId="7" xfId="0" applyFont="1" applyBorder="1" applyAlignment="1">
      <alignment horizontal="left" vertical="center"/>
    </xf>
    <xf numFmtId="0" fontId="11" fillId="4" borderId="0" xfId="0" applyFont="1" applyFill="1" applyAlignment="1">
      <alignment horizontal="center" vertical="center"/>
    </xf>
    <xf numFmtId="0" fontId="28" fillId="0" borderId="4" xfId="0" applyFont="1" applyBorder="1" applyAlignment="1">
      <alignment horizontal="left" vertical="center"/>
    </xf>
    <xf numFmtId="0" fontId="29" fillId="10" borderId="14" xfId="0" applyFont="1" applyFill="1" applyBorder="1" applyAlignment="1">
      <alignment horizontal="center" vertical="center"/>
    </xf>
    <xf numFmtId="0" fontId="39" fillId="4" borderId="15" xfId="0" applyFont="1" applyFill="1" applyBorder="1" applyAlignment="1">
      <alignment horizontal="left" vertical="center"/>
    </xf>
    <xf numFmtId="0" fontId="29" fillId="4" borderId="15" xfId="0" applyFont="1" applyFill="1" applyBorder="1" applyAlignment="1">
      <alignment horizontal="center" vertical="center"/>
    </xf>
    <xf numFmtId="176" fontId="39" fillId="0" borderId="5" xfId="0" applyNumberFormat="1" applyFont="1" applyBorder="1" applyAlignment="1">
      <alignment horizontal="center" vertical="center" shrinkToFit="1"/>
    </xf>
    <xf numFmtId="176" fontId="39" fillId="0" borderId="6" xfId="0" applyNumberFormat="1" applyFont="1" applyBorder="1" applyAlignment="1">
      <alignment horizontal="center" vertical="center" shrinkToFit="1"/>
    </xf>
    <xf numFmtId="195" fontId="39" fillId="0" borderId="5" xfId="0" applyNumberFormat="1" applyFont="1" applyBorder="1" applyAlignment="1">
      <alignment horizontal="left" vertical="center"/>
    </xf>
    <xf numFmtId="195" fontId="39" fillId="0" borderId="6" xfId="0" applyNumberFormat="1" applyFont="1" applyBorder="1" applyAlignment="1">
      <alignment horizontal="left" vertical="center"/>
    </xf>
    <xf numFmtId="195" fontId="39" fillId="0" borderId="7" xfId="0" applyNumberFormat="1" applyFont="1" applyBorder="1" applyAlignment="1">
      <alignment horizontal="left" vertical="center"/>
    </xf>
    <xf numFmtId="0" fontId="39" fillId="0" borderId="4" xfId="0" applyFont="1" applyBorder="1" applyAlignment="1">
      <alignment horizontal="left" vertical="center" wrapText="1"/>
    </xf>
    <xf numFmtId="0" fontId="29" fillId="0" borderId="0" xfId="0" applyFont="1" applyAlignment="1">
      <alignment horizontal="left" vertical="center" wrapText="1"/>
    </xf>
    <xf numFmtId="0" fontId="39" fillId="0" borderId="5" xfId="0" applyFont="1" applyBorder="1" applyAlignment="1">
      <alignment horizontal="left" vertical="center" wrapText="1"/>
    </xf>
    <xf numFmtId="0" fontId="39" fillId="0" borderId="6" xfId="0" applyFont="1" applyBorder="1" applyAlignment="1">
      <alignment horizontal="left" vertical="center" wrapText="1"/>
    </xf>
    <xf numFmtId="0" fontId="39" fillId="0" borderId="7" xfId="0" applyFont="1" applyBorder="1" applyAlignment="1">
      <alignment horizontal="left" vertical="center" wrapText="1"/>
    </xf>
    <xf numFmtId="55" fontId="39" fillId="0" borderId="5" xfId="0" applyNumberFormat="1" applyFont="1" applyBorder="1" applyAlignment="1">
      <alignment horizontal="center" vertical="center"/>
    </xf>
    <xf numFmtId="0" fontId="39" fillId="0" borderId="6" xfId="0" applyFont="1" applyBorder="1" applyAlignment="1">
      <alignment horizontal="center" vertical="center"/>
    </xf>
    <xf numFmtId="176" fontId="39" fillId="0" borderId="6" xfId="0" applyNumberFormat="1" applyFont="1" applyBorder="1" applyAlignment="1">
      <alignment horizontal="center" vertical="center"/>
    </xf>
    <xf numFmtId="176" fontId="39" fillId="0" borderId="7" xfId="0" applyNumberFormat="1" applyFont="1" applyBorder="1" applyAlignment="1">
      <alignment horizontal="center" vertical="center"/>
    </xf>
    <xf numFmtId="0" fontId="90" fillId="0" borderId="125" xfId="0" applyFont="1" applyBorder="1" applyAlignment="1">
      <alignment horizontal="center" vertical="center" wrapText="1" shrinkToFit="1"/>
    </xf>
    <xf numFmtId="0" fontId="90" fillId="0" borderId="126" xfId="0" applyFont="1" applyBorder="1" applyAlignment="1">
      <alignment horizontal="center" vertical="center" wrapText="1" shrinkToFit="1"/>
    </xf>
    <xf numFmtId="0" fontId="38" fillId="0" borderId="14" xfId="0" applyFont="1" applyBorder="1" applyAlignment="1">
      <alignment horizontal="left" vertical="center" shrinkToFit="1"/>
    </xf>
    <xf numFmtId="0" fontId="38" fillId="0" borderId="15" xfId="0" applyFont="1" applyBorder="1" applyAlignment="1">
      <alignment horizontal="left" vertical="center" shrinkToFit="1"/>
    </xf>
    <xf numFmtId="0" fontId="29" fillId="10" borderId="125" xfId="0" quotePrefix="1" applyFont="1" applyFill="1" applyBorder="1" applyAlignment="1">
      <alignment horizontal="center" vertical="center"/>
    </xf>
    <xf numFmtId="0" fontId="29" fillId="10" borderId="69" xfId="0" quotePrefix="1" applyFont="1" applyFill="1" applyBorder="1" applyAlignment="1">
      <alignment horizontal="center" vertical="center"/>
    </xf>
    <xf numFmtId="0" fontId="29" fillId="10" borderId="7" xfId="0" quotePrefix="1" applyFont="1" applyFill="1" applyBorder="1" applyAlignment="1">
      <alignment horizontal="center" vertical="center"/>
    </xf>
    <xf numFmtId="0" fontId="39" fillId="0" borderId="14" xfId="0" applyFont="1" applyBorder="1" applyAlignment="1">
      <alignment horizontal="center" vertical="center" wrapText="1"/>
    </xf>
    <xf numFmtId="0" fontId="39" fillId="0" borderId="15" xfId="0" applyFont="1" applyBorder="1" applyAlignment="1">
      <alignment horizontal="center" vertical="center"/>
    </xf>
    <xf numFmtId="0" fontId="39" fillId="0" borderId="16" xfId="0" applyFont="1" applyBorder="1" applyAlignment="1">
      <alignment horizontal="center" vertical="center"/>
    </xf>
    <xf numFmtId="0" fontId="39" fillId="0" borderId="21" xfId="0" applyFont="1" applyBorder="1" applyAlignment="1">
      <alignment horizontal="center" vertical="center"/>
    </xf>
    <xf numFmtId="0" fontId="39" fillId="0" borderId="35" xfId="0" applyFont="1" applyBorder="1" applyAlignment="1">
      <alignment horizontal="center" vertical="center"/>
    </xf>
    <xf numFmtId="0" fontId="39" fillId="0" borderId="36" xfId="0" applyFont="1" applyBorder="1" applyAlignment="1">
      <alignment horizontal="center" vertical="center"/>
    </xf>
    <xf numFmtId="0" fontId="39" fillId="0" borderId="5" xfId="0" applyFont="1" applyBorder="1" applyAlignment="1">
      <alignment horizontal="center" vertical="center" wrapText="1"/>
    </xf>
    <xf numFmtId="0" fontId="39" fillId="0" borderId="7"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9" fillId="11" borderId="4" xfId="0" applyFont="1" applyFill="1" applyBorder="1" applyAlignment="1">
      <alignment horizontal="center" vertical="center" wrapText="1"/>
    </xf>
    <xf numFmtId="0" fontId="29" fillId="11" borderId="4" xfId="0" applyFont="1" applyFill="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3" fillId="10" borderId="6" xfId="0" applyFont="1" applyFill="1" applyBorder="1" applyAlignment="1">
      <alignment horizontal="center" vertical="center"/>
    </xf>
    <xf numFmtId="0" fontId="13" fillId="10" borderId="7" xfId="0" applyFont="1" applyFill="1" applyBorder="1" applyAlignment="1">
      <alignment horizontal="center" vertical="center"/>
    </xf>
    <xf numFmtId="0" fontId="11" fillId="0" borderId="0" xfId="0" applyFont="1" applyAlignment="1">
      <alignment horizontal="right" vertical="top" wrapText="1"/>
    </xf>
    <xf numFmtId="0" fontId="6" fillId="0" borderId="0" xfId="0" applyFont="1" applyAlignment="1">
      <alignment horizontal="center" vertical="center" shrinkToFit="1"/>
    </xf>
    <xf numFmtId="178" fontId="28" fillId="0" borderId="0" xfId="0" applyNumberFormat="1" applyFont="1" applyAlignment="1">
      <alignment horizontal="right" vertical="center"/>
    </xf>
    <xf numFmtId="49" fontId="28" fillId="0" borderId="35" xfId="0" quotePrefix="1" applyNumberFormat="1" applyFont="1" applyBorder="1" applyAlignment="1">
      <alignment horizontal="center" vertical="center"/>
    </xf>
    <xf numFmtId="49" fontId="28" fillId="0" borderId="35" xfId="0" applyNumberFormat="1" applyFont="1" applyBorder="1" applyAlignment="1">
      <alignment horizontal="center" vertical="center"/>
    </xf>
    <xf numFmtId="0" fontId="28" fillId="0" borderId="4" xfId="0" applyFont="1" applyBorder="1" applyAlignment="1">
      <alignment horizontal="left" vertical="center" wrapText="1"/>
    </xf>
    <xf numFmtId="0" fontId="37" fillId="4" borderId="4" xfId="0" applyFont="1" applyFill="1" applyBorder="1" applyAlignment="1">
      <alignment horizontal="left" vertical="center" wrapText="1"/>
    </xf>
    <xf numFmtId="17" fontId="77" fillId="4" borderId="35" xfId="0" applyNumberFormat="1" applyFont="1" applyFill="1" applyBorder="1" applyAlignment="1">
      <alignment horizontal="right" vertical="center"/>
    </xf>
    <xf numFmtId="0" fontId="77" fillId="4" borderId="35" xfId="0" applyFont="1" applyFill="1" applyBorder="1" applyAlignment="1">
      <alignment horizontal="right" vertical="center"/>
    </xf>
    <xf numFmtId="0" fontId="37" fillId="10" borderId="14" xfId="0" applyFont="1" applyFill="1" applyBorder="1" applyAlignment="1">
      <alignment horizontal="center" vertical="center"/>
    </xf>
    <xf numFmtId="0" fontId="37" fillId="10" borderId="16" xfId="0" applyFont="1" applyFill="1" applyBorder="1" applyAlignment="1">
      <alignment horizontal="center" vertical="center"/>
    </xf>
    <xf numFmtId="0" fontId="37" fillId="10" borderId="28" xfId="0" applyFont="1" applyFill="1" applyBorder="1" applyAlignment="1">
      <alignment horizontal="center" vertical="center"/>
    </xf>
    <xf numFmtId="0" fontId="37" fillId="10" borderId="13" xfId="0" applyFont="1" applyFill="1" applyBorder="1" applyAlignment="1">
      <alignment horizontal="center" vertical="center"/>
    </xf>
    <xf numFmtId="0" fontId="57" fillId="0" borderId="0" xfId="0" applyFont="1" applyAlignment="1">
      <alignment vertical="center"/>
    </xf>
    <xf numFmtId="0" fontId="0" fillId="0" borderId="167" xfId="0" applyBorder="1" applyAlignment="1">
      <alignment vertical="center"/>
    </xf>
  </cellXfs>
  <cellStyles count="12">
    <cellStyle name="パーセント" xfId="11" builtinId="5"/>
    <cellStyle name="ハイパーリンク" xfId="10" builtinId="8"/>
    <cellStyle name="桁区切り" xfId="1" builtinId="6"/>
    <cellStyle name="桁区切り 3" xfId="5" xr:uid="{00000000-0005-0000-0000-000001000000}"/>
    <cellStyle name="標準" xfId="0" builtinId="0"/>
    <cellStyle name="標準 2" xfId="6" xr:uid="{00000000-0005-0000-0000-000003000000}"/>
    <cellStyle name="標準 2 2" xfId="2" xr:uid="{00000000-0005-0000-0000-000004000000}"/>
    <cellStyle name="標準 2 2 2" xfId="9" xr:uid="{116A4E64-2F36-4F9D-9A7F-106F1EFA37FB}"/>
    <cellStyle name="標準 2 3" xfId="8" xr:uid="{00000000-0005-0000-0000-000005000000}"/>
    <cellStyle name="標準 3" xfId="3" xr:uid="{00000000-0005-0000-0000-000006000000}"/>
    <cellStyle name="標準 4" xfId="7" xr:uid="{00000000-0005-0000-0000-000007000000}"/>
    <cellStyle name="標準_予算型・和" xfId="4" xr:uid="{00000000-0005-0000-0000-000008000000}"/>
  </cellStyles>
  <dxfs count="38">
    <dxf>
      <fill>
        <patternFill>
          <bgColor theme="5" tint="0.59996337778862885"/>
        </patternFill>
      </fill>
    </dxf>
    <dxf>
      <fill>
        <patternFill>
          <bgColor theme="4" tint="0.79998168889431442"/>
        </patternFill>
      </fill>
    </dxf>
    <dxf>
      <fill>
        <patternFill>
          <bgColor theme="5" tint="0.59996337778862885"/>
        </patternFill>
      </fill>
    </dxf>
    <dxf>
      <fill>
        <patternFill>
          <bgColor theme="4" tint="0.79998168889431442"/>
        </patternFill>
      </fill>
    </dxf>
    <dxf>
      <font>
        <b val="0"/>
        <i val="0"/>
        <color auto="1"/>
      </font>
      <fill>
        <patternFill>
          <bgColor theme="4" tint="0.79998168889431442"/>
        </patternFill>
      </fill>
    </dxf>
    <dxf>
      <font>
        <b val="0"/>
        <i val="0"/>
        <strike val="0"/>
        <color theme="1"/>
      </font>
      <fill>
        <patternFill>
          <bgColor theme="5" tint="0.59996337778862885"/>
        </patternFill>
      </fill>
    </dxf>
    <dxf>
      <font>
        <b val="0"/>
        <i val="0"/>
        <color auto="1"/>
      </font>
      <fill>
        <patternFill>
          <bgColor theme="4" tint="0.79998168889431442"/>
        </patternFill>
      </fill>
    </dxf>
    <dxf>
      <font>
        <b val="0"/>
        <i val="0"/>
        <strike val="0"/>
        <color theme="1"/>
      </font>
      <fill>
        <patternFill>
          <bgColor theme="5" tint="0.59996337778862885"/>
        </patternFill>
      </fill>
    </dxf>
    <dxf>
      <font>
        <b val="0"/>
        <i val="0"/>
        <color auto="1"/>
      </font>
      <fill>
        <patternFill>
          <bgColor theme="4" tint="0.79998168889431442"/>
        </patternFill>
      </fill>
    </dxf>
    <dxf>
      <font>
        <b val="0"/>
        <i val="0"/>
        <strike val="0"/>
        <color theme="1"/>
      </font>
      <fill>
        <patternFill>
          <bgColor theme="5" tint="0.59996337778862885"/>
        </patternFill>
      </fill>
    </dxf>
    <dxf>
      <font>
        <b val="0"/>
        <i val="0"/>
        <color auto="1"/>
      </font>
      <fill>
        <patternFill>
          <bgColor theme="4" tint="0.79998168889431442"/>
        </patternFill>
      </fill>
    </dxf>
    <dxf>
      <font>
        <b val="0"/>
        <i val="0"/>
        <strike val="0"/>
        <color theme="1"/>
      </font>
      <fill>
        <patternFill>
          <bgColor theme="5" tint="0.59996337778862885"/>
        </patternFill>
      </fill>
    </dxf>
    <dxf>
      <font>
        <b val="0"/>
        <i val="0"/>
        <color auto="1"/>
      </font>
      <fill>
        <patternFill>
          <bgColor theme="4" tint="0.79998168889431442"/>
        </patternFill>
      </fill>
    </dxf>
    <dxf>
      <font>
        <b val="0"/>
        <i val="0"/>
        <strike val="0"/>
        <color theme="1"/>
      </font>
      <fill>
        <patternFill>
          <bgColor theme="5" tint="0.59996337778862885"/>
        </patternFill>
      </fill>
    </dxf>
    <dxf>
      <font>
        <b val="0"/>
        <i val="0"/>
        <color auto="1"/>
      </font>
      <fill>
        <patternFill>
          <bgColor theme="4" tint="0.79998168889431442"/>
        </patternFill>
      </fill>
    </dxf>
    <dxf>
      <font>
        <b val="0"/>
        <i val="0"/>
        <strike val="0"/>
        <color theme="1"/>
      </font>
      <fill>
        <patternFill>
          <bgColor theme="5" tint="0.59996337778862885"/>
        </patternFill>
      </fill>
    </dxf>
    <dxf>
      <font>
        <b val="0"/>
        <i val="0"/>
        <color auto="1"/>
      </font>
      <fill>
        <patternFill>
          <bgColor theme="4" tint="0.79998168889431442"/>
        </patternFill>
      </fill>
    </dxf>
    <dxf>
      <font>
        <b val="0"/>
        <i val="0"/>
        <strike val="0"/>
        <color theme="1"/>
      </font>
      <fill>
        <patternFill>
          <bgColor theme="5" tint="0.59996337778862885"/>
        </patternFill>
      </fill>
    </dxf>
    <dxf>
      <font>
        <b val="0"/>
        <i val="0"/>
        <color auto="1"/>
      </font>
      <fill>
        <patternFill>
          <bgColor theme="4" tint="0.79998168889431442"/>
        </patternFill>
      </fill>
    </dxf>
    <dxf>
      <font>
        <b val="0"/>
        <i val="0"/>
        <strike val="0"/>
        <color theme="1"/>
      </font>
      <fill>
        <patternFill>
          <bgColor theme="5" tint="0.59996337778862885"/>
        </patternFill>
      </fill>
    </dxf>
    <dxf>
      <font>
        <b val="0"/>
        <i val="0"/>
        <color auto="1"/>
      </font>
      <fill>
        <patternFill>
          <bgColor theme="4" tint="0.79998168889431442"/>
        </patternFill>
      </fill>
    </dxf>
    <dxf>
      <font>
        <b val="0"/>
        <i val="0"/>
        <strike val="0"/>
        <color theme="1"/>
      </font>
      <fill>
        <patternFill>
          <bgColor theme="5" tint="0.59996337778862885"/>
        </patternFill>
      </fill>
    </dxf>
    <dxf>
      <font>
        <b val="0"/>
        <i val="0"/>
        <color auto="1"/>
      </font>
      <fill>
        <patternFill>
          <bgColor theme="4" tint="0.79998168889431442"/>
        </patternFill>
      </fill>
    </dxf>
    <dxf>
      <font>
        <b val="0"/>
        <i val="0"/>
        <strike val="0"/>
        <color theme="1"/>
      </font>
      <fill>
        <patternFill>
          <bgColor theme="5" tint="0.59996337778862885"/>
        </patternFill>
      </fill>
    </dxf>
    <dxf>
      <font>
        <b val="0"/>
        <i val="0"/>
        <color auto="1"/>
      </font>
      <fill>
        <patternFill>
          <bgColor theme="4" tint="0.79998168889431442"/>
        </patternFill>
      </fill>
    </dxf>
    <dxf>
      <font>
        <b val="0"/>
        <i val="0"/>
        <strike val="0"/>
        <color theme="1"/>
      </font>
      <fill>
        <patternFill>
          <bgColor theme="5" tint="0.59996337778862885"/>
        </patternFill>
      </fill>
    </dxf>
    <dxf>
      <font>
        <b val="0"/>
        <i val="0"/>
        <color auto="1"/>
      </font>
      <fill>
        <patternFill>
          <bgColor theme="4" tint="0.79998168889431442"/>
        </patternFill>
      </fill>
    </dxf>
    <dxf>
      <font>
        <b val="0"/>
        <i val="0"/>
        <strike val="0"/>
        <color theme="1"/>
      </font>
      <fill>
        <patternFill>
          <bgColor theme="5" tint="0.59996337778862885"/>
        </patternFill>
      </fill>
    </dxf>
    <dxf>
      <font>
        <b val="0"/>
        <i val="0"/>
        <color auto="1"/>
      </font>
      <fill>
        <patternFill>
          <bgColor theme="4" tint="0.79998168889431442"/>
        </patternFill>
      </fill>
    </dxf>
    <dxf>
      <font>
        <b val="0"/>
        <i val="0"/>
        <strike val="0"/>
        <color theme="1"/>
      </font>
      <fill>
        <patternFill>
          <bgColor theme="5" tint="0.59996337778862885"/>
        </patternFill>
      </fill>
    </dxf>
    <dxf>
      <fill>
        <patternFill>
          <bgColor theme="5" tint="0.59996337778862885"/>
        </patternFill>
      </fill>
    </dxf>
    <dxf>
      <fill>
        <patternFill>
          <bgColor theme="4" tint="0.79998168889431442"/>
        </patternFill>
      </fill>
    </dxf>
    <dxf>
      <font>
        <b val="0"/>
        <i val="0"/>
        <color auto="1"/>
      </font>
      <fill>
        <patternFill>
          <bgColor theme="4" tint="0.79998168889431442"/>
        </patternFill>
      </fill>
    </dxf>
    <dxf>
      <font>
        <b val="0"/>
        <i val="0"/>
        <strike val="0"/>
        <color theme="1"/>
      </font>
      <fill>
        <patternFill>
          <bgColor theme="5" tint="0.59996337778862885"/>
        </patternFill>
      </fill>
    </dxf>
    <dxf>
      <font>
        <b val="0"/>
        <i val="0"/>
        <color auto="1"/>
      </font>
      <fill>
        <patternFill>
          <bgColor theme="4" tint="0.79998168889431442"/>
        </patternFill>
      </fill>
    </dxf>
    <dxf>
      <font>
        <b val="0"/>
        <i val="0"/>
        <strike val="0"/>
        <color theme="1"/>
      </font>
      <fill>
        <patternFill>
          <bgColor theme="5" tint="0.59996337778862885"/>
        </patternFill>
      </fill>
    </dxf>
    <dxf>
      <fill>
        <patternFill>
          <bgColor indexed="43"/>
        </patternFill>
      </fill>
    </dxf>
    <dxf>
      <fill>
        <patternFill>
          <bgColor indexed="43"/>
        </patternFill>
      </fill>
    </dxf>
  </dxfs>
  <tableStyles count="0" defaultTableStyle="TableStyleMedium2" defaultPivotStyle="PivotStyleLight16"/>
  <colors>
    <mruColors>
      <color rgb="FFCCECFF"/>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microsoft.com/office/2022/11/relationships/FeaturePropertyBag" Target="featurePropertyBag/featurePropertyBag.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styles" Target="styles.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5</xdr:col>
      <xdr:colOff>39532</xdr:colOff>
      <xdr:row>23</xdr:row>
      <xdr:rowOff>177364</xdr:rowOff>
    </xdr:from>
    <xdr:to>
      <xdr:col>5</xdr:col>
      <xdr:colOff>114798</xdr:colOff>
      <xdr:row>31</xdr:row>
      <xdr:rowOff>126005</xdr:rowOff>
    </xdr:to>
    <xdr:sp macro="" textlink="">
      <xdr:nvSpPr>
        <xdr:cNvPr id="2" name="左中かっこ 1">
          <a:extLst>
            <a:ext uri="{FF2B5EF4-FFF2-40B4-BE49-F238E27FC236}">
              <a16:creationId xmlns:a16="http://schemas.microsoft.com/office/drawing/2014/main" id="{018E99E3-EA38-41B2-B686-38514B640D36}"/>
            </a:ext>
          </a:extLst>
        </xdr:cNvPr>
        <xdr:cNvSpPr/>
      </xdr:nvSpPr>
      <xdr:spPr>
        <a:xfrm>
          <a:off x="865032" y="4965264"/>
          <a:ext cx="75266" cy="1371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24</xdr:row>
      <xdr:rowOff>47999</xdr:rowOff>
    </xdr:from>
    <xdr:to>
      <xdr:col>5</xdr:col>
      <xdr:colOff>44824</xdr:colOff>
      <xdr:row>25</xdr:row>
      <xdr:rowOff>78441</xdr:rowOff>
    </xdr:to>
    <xdr:cxnSp macro="">
      <xdr:nvCxnSpPr>
        <xdr:cNvPr id="3" name="コネクタ: カギ線 2">
          <a:extLst>
            <a:ext uri="{FF2B5EF4-FFF2-40B4-BE49-F238E27FC236}">
              <a16:creationId xmlns:a16="http://schemas.microsoft.com/office/drawing/2014/main" id="{0628C0F0-43FE-43F2-B3C0-0996FD47FBD4}"/>
            </a:ext>
          </a:extLst>
        </xdr:cNvPr>
        <xdr:cNvCxnSpPr/>
      </xdr:nvCxnSpPr>
      <xdr:spPr>
        <a:xfrm>
          <a:off x="491378" y="5013699"/>
          <a:ext cx="378946" cy="20824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45</xdr:col>
      <xdr:colOff>95250</xdr:colOff>
      <xdr:row>0</xdr:row>
      <xdr:rowOff>142875</xdr:rowOff>
    </xdr:from>
    <xdr:ext cx="5998245" cy="1492716"/>
    <xdr:sp macro="" textlink="">
      <xdr:nvSpPr>
        <xdr:cNvPr id="4" name="テキスト ボックス 3">
          <a:extLst>
            <a:ext uri="{FF2B5EF4-FFF2-40B4-BE49-F238E27FC236}">
              <a16:creationId xmlns:a16="http://schemas.microsoft.com/office/drawing/2014/main" id="{4732755E-B21F-4765-9F14-F829AB73E546}"/>
            </a:ext>
          </a:extLst>
        </xdr:cNvPr>
        <xdr:cNvSpPr txBox="1"/>
      </xdr:nvSpPr>
      <xdr:spPr>
        <a:xfrm>
          <a:off x="7937500" y="142875"/>
          <a:ext cx="5998245" cy="1492716"/>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b="0">
              <a:latin typeface="BIZ UDP明朝 Medium" panose="02020500000000000000" pitchFamily="18" charset="-128"/>
              <a:ea typeface="BIZ UDP明朝 Medium" panose="02020500000000000000" pitchFamily="18" charset="-128"/>
            </a:rPr>
            <a:t>水色のセルはプルダウン選択、</a:t>
          </a:r>
          <a:endParaRPr kumimoji="1" lang="en-US" altLang="ja-JP" sz="2800" b="0">
            <a:latin typeface="BIZ UDP明朝 Medium" panose="02020500000000000000" pitchFamily="18" charset="-128"/>
            <a:ea typeface="BIZ UDP明朝 Medium" panose="02020500000000000000" pitchFamily="18" charset="-128"/>
          </a:endParaRPr>
        </a:p>
        <a:p>
          <a:r>
            <a:rPr kumimoji="1" lang="ja-JP" altLang="en-US" sz="2800" b="0">
              <a:latin typeface="BIZ UDP明朝 Medium" panose="02020500000000000000" pitchFamily="18" charset="-128"/>
              <a:ea typeface="BIZ UDP明朝 Medium" panose="02020500000000000000" pitchFamily="18" charset="-128"/>
            </a:rPr>
            <a:t>薄黄色のセルは手入力となります。</a:t>
          </a:r>
          <a:endParaRPr kumimoji="1" lang="en-US" altLang="ja-JP" sz="2800" b="0">
            <a:latin typeface="BIZ UDP明朝 Medium" panose="02020500000000000000" pitchFamily="18" charset="-128"/>
            <a:ea typeface="BIZ UDP明朝 Medium" panose="02020500000000000000" pitchFamily="18" charset="-128"/>
          </a:endParaRPr>
        </a:p>
        <a:p>
          <a:r>
            <a:rPr kumimoji="1" lang="ja-JP" altLang="en-US" sz="2800" b="0">
              <a:latin typeface="BIZ UDP明朝 Medium" panose="02020500000000000000" pitchFamily="18" charset="-128"/>
              <a:ea typeface="BIZ UDP明朝 Medium" panose="02020500000000000000" pitchFamily="18" charset="-128"/>
            </a:rPr>
            <a:t>以下、他のシートも同様でございます。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225425</xdr:colOff>
      <xdr:row>1</xdr:row>
      <xdr:rowOff>187325</xdr:rowOff>
    </xdr:from>
    <xdr:ext cx="6041141" cy="2426305"/>
    <xdr:sp macro="" textlink="">
      <xdr:nvSpPr>
        <xdr:cNvPr id="2" name="テキスト ボックス 1">
          <a:extLst>
            <a:ext uri="{FF2B5EF4-FFF2-40B4-BE49-F238E27FC236}">
              <a16:creationId xmlns:a16="http://schemas.microsoft.com/office/drawing/2014/main" id="{F886C4CF-A9A6-C52D-97B6-F476E5F44170}"/>
            </a:ext>
          </a:extLst>
        </xdr:cNvPr>
        <xdr:cNvSpPr txBox="1"/>
      </xdr:nvSpPr>
      <xdr:spPr>
        <a:xfrm>
          <a:off x="10433050" y="441325"/>
          <a:ext cx="6041141" cy="2426305"/>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b="0">
              <a:latin typeface="BIZ UDP明朝 Medium" panose="02020500000000000000" pitchFamily="18" charset="-128"/>
              <a:ea typeface="BIZ UDP明朝 Medium" panose="02020500000000000000" pitchFamily="18" charset="-128"/>
            </a:rPr>
            <a:t>「講座開設大学」・「受講生の採用を</a:t>
          </a:r>
          <a:endParaRPr kumimoji="1" lang="en-US" altLang="ja-JP" sz="2800" b="0">
            <a:latin typeface="BIZ UDP明朝 Medium" panose="02020500000000000000" pitchFamily="18" charset="-128"/>
            <a:ea typeface="BIZ UDP明朝 Medium" panose="02020500000000000000" pitchFamily="18" charset="-128"/>
          </a:endParaRPr>
        </a:p>
        <a:p>
          <a:r>
            <a:rPr kumimoji="1" lang="ja-JP" altLang="en-US" sz="2800" b="0">
              <a:latin typeface="BIZ UDP明朝 Medium" panose="02020500000000000000" pitchFamily="18" charset="-128"/>
              <a:ea typeface="BIZ UDP明朝 Medium" panose="02020500000000000000" pitchFamily="18" charset="-128"/>
            </a:rPr>
            <a:t>計画している企業」・「講師」について</a:t>
          </a:r>
          <a:endParaRPr kumimoji="1" lang="en-US" altLang="ja-JP" sz="2800" b="0">
            <a:latin typeface="BIZ UDP明朝 Medium" panose="02020500000000000000" pitchFamily="18" charset="-128"/>
            <a:ea typeface="BIZ UDP明朝 Medium" panose="02020500000000000000" pitchFamily="18" charset="-128"/>
          </a:endParaRPr>
        </a:p>
        <a:p>
          <a:r>
            <a:rPr kumimoji="1" lang="ja-JP" altLang="en-US" sz="2800" b="0">
              <a:latin typeface="BIZ UDP明朝 Medium" panose="02020500000000000000" pitchFamily="18" charset="-128"/>
              <a:ea typeface="BIZ UDP明朝 Medium" panose="02020500000000000000" pitchFamily="18" charset="-128"/>
            </a:rPr>
            <a:t>「③</a:t>
          </a:r>
          <a:r>
            <a:rPr kumimoji="1" lang="en-US" altLang="ja-JP" sz="2800" b="0">
              <a:latin typeface="BIZ UDP明朝 Medium" panose="02020500000000000000" pitchFamily="18" charset="-128"/>
              <a:ea typeface="BIZ UDP明朝 Medium" panose="02020500000000000000" pitchFamily="18" charset="-128"/>
            </a:rPr>
            <a:t>-</a:t>
          </a:r>
          <a:r>
            <a:rPr kumimoji="1" lang="ja-JP" altLang="en-US" sz="2800" b="0">
              <a:latin typeface="BIZ UDP明朝 Medium" panose="02020500000000000000" pitchFamily="18" charset="-128"/>
              <a:ea typeface="BIZ UDP明朝 Medium" panose="02020500000000000000" pitchFamily="18" charset="-128"/>
            </a:rPr>
            <a:t>別紙</a:t>
          </a:r>
          <a:r>
            <a:rPr kumimoji="1" lang="en-US" altLang="ja-JP" sz="2800" b="0">
              <a:latin typeface="BIZ UDP明朝 Medium" panose="02020500000000000000" pitchFamily="18" charset="-128"/>
              <a:ea typeface="BIZ UDP明朝 Medium" panose="02020500000000000000" pitchFamily="18" charset="-128"/>
            </a:rPr>
            <a:t>1.</a:t>
          </a:r>
          <a:r>
            <a:rPr kumimoji="1" lang="ja-JP" altLang="en-US" sz="2800" b="0">
              <a:latin typeface="BIZ UDP明朝 Medium" panose="02020500000000000000" pitchFamily="18" charset="-128"/>
              <a:ea typeface="BIZ UDP明朝 Medium" panose="02020500000000000000" pitchFamily="18" charset="-128"/>
            </a:rPr>
            <a:t>寄附講座実施計画の概要」</a:t>
          </a:r>
          <a:endParaRPr kumimoji="1" lang="en-US" altLang="ja-JP" sz="2800" b="0">
            <a:latin typeface="BIZ UDP明朝 Medium" panose="02020500000000000000" pitchFamily="18" charset="-128"/>
            <a:ea typeface="BIZ UDP明朝 Medium" panose="02020500000000000000" pitchFamily="18" charset="-128"/>
          </a:endParaRPr>
        </a:p>
        <a:p>
          <a:r>
            <a:rPr kumimoji="1" lang="ja-JP" altLang="en-US" sz="2800" b="0">
              <a:latin typeface="BIZ UDP明朝 Medium" panose="02020500000000000000" pitchFamily="18" charset="-128"/>
              <a:ea typeface="BIZ UDP明朝 Medium" panose="02020500000000000000" pitchFamily="18" charset="-128"/>
            </a:rPr>
            <a:t>に収まり切らない場合は</a:t>
          </a:r>
          <a:endParaRPr kumimoji="1" lang="en-US" altLang="ja-JP" sz="2800" b="0">
            <a:latin typeface="BIZ UDP明朝 Medium" panose="02020500000000000000" pitchFamily="18" charset="-128"/>
            <a:ea typeface="BIZ UDP明朝 Medium" panose="02020500000000000000" pitchFamily="18" charset="-128"/>
          </a:endParaRPr>
        </a:p>
        <a:p>
          <a:r>
            <a:rPr kumimoji="1" lang="ja-JP" altLang="en-US" sz="2800" b="0">
              <a:latin typeface="BIZ UDP明朝 Medium" panose="02020500000000000000" pitchFamily="18" charset="-128"/>
              <a:ea typeface="BIZ UDP明朝 Medium" panose="02020500000000000000" pitchFamily="18" charset="-128"/>
            </a:rPr>
            <a:t>こちらのシートに記入してください。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26</xdr:col>
      <xdr:colOff>47625</xdr:colOff>
      <xdr:row>1</xdr:row>
      <xdr:rowOff>28575</xdr:rowOff>
    </xdr:from>
    <xdr:to>
      <xdr:col>30</xdr:col>
      <xdr:colOff>504825</xdr:colOff>
      <xdr:row>5</xdr:row>
      <xdr:rowOff>28575</xdr:rowOff>
    </xdr:to>
    <xdr:sp macro="" textlink="">
      <xdr:nvSpPr>
        <xdr:cNvPr id="2" name="AutoShape 15">
          <a:extLst>
            <a:ext uri="{FF2B5EF4-FFF2-40B4-BE49-F238E27FC236}">
              <a16:creationId xmlns:a16="http://schemas.microsoft.com/office/drawing/2014/main" id="{00000000-0008-0000-0300-000002000000}"/>
            </a:ext>
          </a:extLst>
        </xdr:cNvPr>
        <xdr:cNvSpPr>
          <a:spLocks noChangeArrowheads="1"/>
        </xdr:cNvSpPr>
      </xdr:nvSpPr>
      <xdr:spPr bwMode="auto">
        <a:xfrm>
          <a:off x="14144625" y="28575"/>
          <a:ext cx="3619500" cy="1200150"/>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FF"/>
              </a:solidFill>
              <a:latin typeface="ＭＳ Ｐゴシック"/>
              <a:ea typeface="ＭＳ Ｐゴシック"/>
            </a:rPr>
            <a:t>黄色：入力セル</a:t>
          </a:r>
        </a:p>
        <a:p>
          <a:pPr algn="l" rtl="0">
            <a:lnSpc>
              <a:spcPts val="1700"/>
            </a:lnSpc>
            <a:defRPr sz="1000"/>
          </a:pPr>
          <a:r>
            <a:rPr lang="ja-JP" altLang="en-US" sz="1400" b="0" i="0" u="none" strike="noStrike" baseline="0">
              <a:solidFill>
                <a:srgbClr val="0000FF"/>
              </a:solidFill>
              <a:latin typeface="ＭＳ Ｐゴシック"/>
              <a:ea typeface="ＭＳ Ｐゴシック"/>
            </a:rPr>
            <a:t>水色：選択セル（選択項目は下表ご参照）。該当項目が無い場合は、手入力してください）。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304223</xdr:colOff>
      <xdr:row>11</xdr:row>
      <xdr:rowOff>25400</xdr:rowOff>
    </xdr:from>
    <xdr:to>
      <xdr:col>36</xdr:col>
      <xdr:colOff>536286</xdr:colOff>
      <xdr:row>14</xdr:row>
      <xdr:rowOff>60036</xdr:rowOff>
    </xdr:to>
    <xdr:sp macro="" textlink="">
      <xdr:nvSpPr>
        <xdr:cNvPr id="2" name="AutoShape 15">
          <a:extLst>
            <a:ext uri="{FF2B5EF4-FFF2-40B4-BE49-F238E27FC236}">
              <a16:creationId xmlns:a16="http://schemas.microsoft.com/office/drawing/2014/main" id="{00000000-0008-0000-0400-000002000000}"/>
            </a:ext>
          </a:extLst>
        </xdr:cNvPr>
        <xdr:cNvSpPr>
          <a:spLocks noChangeArrowheads="1"/>
        </xdr:cNvSpPr>
      </xdr:nvSpPr>
      <xdr:spPr bwMode="auto">
        <a:xfrm>
          <a:off x="17726314" y="3644900"/>
          <a:ext cx="3349336" cy="1229591"/>
        </a:xfrm>
        <a:prstGeom prst="wedgeRectCallout">
          <a:avLst>
            <a:gd name="adj1" fmla="val -48157"/>
            <a:gd name="adj2" fmla="val 365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FF"/>
              </a:solidFill>
              <a:latin typeface="ＭＳ Ｐゴシック"/>
              <a:ea typeface="ＭＳ Ｐゴシック"/>
            </a:rPr>
            <a:t>黄色：入力セル</a:t>
          </a:r>
        </a:p>
        <a:p>
          <a:pPr algn="l" rtl="0">
            <a:lnSpc>
              <a:spcPts val="1700"/>
            </a:lnSpc>
            <a:defRPr sz="1000"/>
          </a:pPr>
          <a:r>
            <a:rPr lang="ja-JP" altLang="en-US" sz="1400" b="0" i="0" u="none" strike="noStrike" baseline="0">
              <a:solidFill>
                <a:srgbClr val="0000FF"/>
              </a:solidFill>
              <a:latin typeface="ＭＳ Ｐゴシック"/>
              <a:ea typeface="ＭＳ Ｐゴシック"/>
            </a:rPr>
            <a:t>水色：選択セル（選択項目は下表ご参照）。該当項目が無い場合は、手入力してください）。</a:t>
          </a:r>
        </a:p>
      </xdr:txBody>
    </xdr:sp>
    <xdr:clientData/>
  </xdr:twoCellAnchor>
  <xdr:oneCellAnchor>
    <xdr:from>
      <xdr:col>26</xdr:col>
      <xdr:colOff>169334</xdr:colOff>
      <xdr:row>0</xdr:row>
      <xdr:rowOff>174625</xdr:rowOff>
    </xdr:from>
    <xdr:ext cx="4425379" cy="1025922"/>
    <xdr:sp macro="" textlink="">
      <xdr:nvSpPr>
        <xdr:cNvPr id="3" name="テキスト ボックス 2">
          <a:extLst>
            <a:ext uri="{FF2B5EF4-FFF2-40B4-BE49-F238E27FC236}">
              <a16:creationId xmlns:a16="http://schemas.microsoft.com/office/drawing/2014/main" id="{1A035D7F-EECA-4DE9-B023-20960A0553F2}"/>
            </a:ext>
          </a:extLst>
        </xdr:cNvPr>
        <xdr:cNvSpPr txBox="1"/>
      </xdr:nvSpPr>
      <xdr:spPr>
        <a:xfrm>
          <a:off x="13895917" y="174625"/>
          <a:ext cx="4425379" cy="1025922"/>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b="0">
              <a:latin typeface="BIZ UDP明朝 Medium" panose="02020500000000000000" pitchFamily="18" charset="-128"/>
              <a:ea typeface="BIZ UDP明朝 Medium" panose="02020500000000000000" pitchFamily="18" charset="-128"/>
            </a:rPr>
            <a:t>日本語版に記入した場合は</a:t>
          </a:r>
          <a:endParaRPr kumimoji="1" lang="en-US" altLang="ja-JP" sz="2800" b="0">
            <a:latin typeface="BIZ UDP明朝 Medium" panose="02020500000000000000" pitchFamily="18" charset="-128"/>
            <a:ea typeface="BIZ UDP明朝 Medium" panose="02020500000000000000" pitchFamily="18" charset="-128"/>
          </a:endParaRPr>
        </a:p>
        <a:p>
          <a:r>
            <a:rPr kumimoji="1" lang="ja-JP" altLang="en-US" sz="2800" b="0">
              <a:latin typeface="BIZ UDP明朝 Medium" panose="02020500000000000000" pitchFamily="18" charset="-128"/>
              <a:ea typeface="BIZ UDP明朝 Medium" panose="02020500000000000000" pitchFamily="18" charset="-128"/>
            </a:rPr>
            <a:t>このシートは記入不要です。</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3</xdr:col>
      <xdr:colOff>56029</xdr:colOff>
      <xdr:row>11</xdr:row>
      <xdr:rowOff>89648</xdr:rowOff>
    </xdr:from>
    <xdr:to>
      <xdr:col>4</xdr:col>
      <xdr:colOff>150687</xdr:colOff>
      <xdr:row>11</xdr:row>
      <xdr:rowOff>216647</xdr:rowOff>
    </xdr:to>
    <xdr:pic>
      <xdr:nvPicPr>
        <xdr:cNvPr id="2" name="図 1">
          <a:extLst>
            <a:ext uri="{FF2B5EF4-FFF2-40B4-BE49-F238E27FC236}">
              <a16:creationId xmlns:a16="http://schemas.microsoft.com/office/drawing/2014/main" id="{9A9DDB89-E1D6-4E54-82B6-071B1476F7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35679" y="2635998"/>
          <a:ext cx="1183683" cy="123824"/>
        </a:xfrm>
        <a:prstGeom prst="rect">
          <a:avLst/>
        </a:prstGeom>
      </xdr:spPr>
    </xdr:pic>
    <xdr:clientData/>
  </xdr:twoCellAnchor>
  <xdr:oneCellAnchor>
    <xdr:from>
      <xdr:col>9</xdr:col>
      <xdr:colOff>128815</xdr:colOff>
      <xdr:row>1</xdr:row>
      <xdr:rowOff>217716</xdr:rowOff>
    </xdr:from>
    <xdr:ext cx="4425379" cy="1025922"/>
    <xdr:sp macro="" textlink="">
      <xdr:nvSpPr>
        <xdr:cNvPr id="3" name="テキスト ボックス 2">
          <a:extLst>
            <a:ext uri="{FF2B5EF4-FFF2-40B4-BE49-F238E27FC236}">
              <a16:creationId xmlns:a16="http://schemas.microsoft.com/office/drawing/2014/main" id="{70582D31-673C-4A5A-A7C4-C16AAE5165F8}"/>
            </a:ext>
          </a:extLst>
        </xdr:cNvPr>
        <xdr:cNvSpPr txBox="1"/>
      </xdr:nvSpPr>
      <xdr:spPr>
        <a:xfrm>
          <a:off x="8293101" y="489859"/>
          <a:ext cx="4425379" cy="1025922"/>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b="0">
              <a:latin typeface="BIZ UDP明朝 Medium" panose="02020500000000000000" pitchFamily="18" charset="-128"/>
              <a:ea typeface="BIZ UDP明朝 Medium" panose="02020500000000000000" pitchFamily="18" charset="-128"/>
            </a:rPr>
            <a:t>日本語版に記入した場合は</a:t>
          </a:r>
          <a:endParaRPr kumimoji="1" lang="en-US" altLang="ja-JP" sz="2800" b="0">
            <a:latin typeface="BIZ UDP明朝 Medium" panose="02020500000000000000" pitchFamily="18" charset="-128"/>
            <a:ea typeface="BIZ UDP明朝 Medium" panose="02020500000000000000" pitchFamily="18" charset="-128"/>
          </a:endParaRPr>
        </a:p>
        <a:p>
          <a:r>
            <a:rPr kumimoji="1" lang="ja-JP" altLang="en-US" sz="2800" b="0">
              <a:latin typeface="BIZ UDP明朝 Medium" panose="02020500000000000000" pitchFamily="18" charset="-128"/>
              <a:ea typeface="BIZ UDP明朝 Medium" panose="02020500000000000000" pitchFamily="18" charset="-128"/>
            </a:rPr>
            <a:t>このシートは記入不要です。</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Tsrfl011\&#32076;&#21942;&#25126;&#30053;G\03&#20104;&#31639;&#22519;&#34892;\&#9327;H25&#23455;&#34892;\&#23455;&#34892;&#20104;&#31639;&#65288;&#12471;&#12511;&#12517;&#12524;&#12540;&#12479;&#12540;&#65289;\&#32076;&#21942;&#25126;&#30053;g\03&#20104;&#31639;&#22519;&#34892;\&#9326;H24&#23455;&#34892;\10.&#23455;&#32318;&#25512;&#23450;\&#65303;&#26376;\&#21508;&#35506;&#25552;&#20986;\EPA&#27604;&#12539;&#23612;\&#27604;&#65317;&#65328;&#65313;&#12288;&#30475;&#35703;28&#21517;&#65288;&#22865;&#32004;&#65289;&#12539;&#20171;&#35703;71&#21517;&#65288;&#22865;&#32004;&#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Jodcfs01\jodc\&#32113;&#21512;&#12464;&#12523;&#12540;&#12503;\&#39340;&#22580;\&#21172;&#20685;&#26465;&#20214;&#32113;&#19968;\00&#36035;&#37329;&#21046;&#24230;&#26908;&#35342;\&#26119;&#32102;&#12471;&#12511;&#12517;&#12524;&#12540;&#12471;&#12519;&#12531;\&#26368;&#32066;&#26696;\&#26119;&#32102;&#26119;&#26684;&#12471;&#12511;&#12517;&#12524;&#12540;&#12471;&#12519;&#12531;&#65288;&#26032;&#25552;&#26696;&#65289;.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H22&#24950;&#24340;&#37329;&#25903;&#32102;&#31263;&#35696;&#65288;&#27096;&#24335;&#65289;1"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Tsrfl011\&#32076;&#21942;&#25126;&#30053;G\02&#20107;&#26989;&#35336;&#30011;&#12539;&#23455;&#34892;&#20104;&#31639;\H31&#29702;&#20107;&#20250;&#20104;&#31639;\H31&#20107;&#26989;&#35336;&#30011;&#26360;&#12539;&#20104;&#31639;&#26360;\02_&#20104;&#31639;&#31309;&#31639;\H31&#20107;&#26989;&#35336;&#30011;&#65288;&#26908;&#35342;&amp;&#23455;&#34892;&#29992;&#65289;\&#20877;&#36969;&#29992;&#20462;&#27491;20190312H31.&#20107;&#26989;&#35336;&#30011;.v.1&#65294;&#31649;&#30740;25-1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Tkcky1\&#27966;&#36963;&#32887;&#21729;&#20316;&#26989;&#12501;&#12457;&#12523;&#12480;\H24&#24467;&#20107;&#26085;&#35468;&#20316;&#25104;&#12501;&#12449;&#12452;&#12523;\2012.04&#24467;&#20107;&#26085;&#35468;\&#24467;&#20107;&#26085;&#35468;&#20316;&#25104;&#12501;&#12449;&#12452;&#12523;4&#2637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Jodcfs01\jodc\&#32113;&#21512;&#12464;&#12523;&#12540;&#12503;\&#39340;&#22580;\&#21172;&#20685;&#26465;&#20214;&#32113;&#19968;\00&#36035;&#37329;&#21046;&#24230;&#26908;&#35342;\&#26119;&#32102;&#12471;&#12511;&#12517;&#12524;&#12540;&#12471;&#12519;&#12531;\&#20206;&#26684;&#20184;\20110401&#32102;&#19982;&#36969;&#29992;&#22793;&#26356;&#65288;0401&#20206;&#26684;&#20184;&#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Tkcky1\kyuyo\&#32102;&#19982;&#25285;&#24403;\05.&#20154;&#20214;&#36027;&#25391;&#26367;\H22\01.&#26178;&#38291;&#25353;&#20998;&#31934;&#31639;\8&#26376;\05.&#21463;&#35351;&#20107;&#26989;&#24467;&#20107;&#26085;&#35468;&#20316;&#25104;&#12501;&#12449;&#12452;&#12523;\&#24467;&#20107;&#26085;&#35468;&#20316;&#25104;&#12501;&#12449;&#12452;&#12523;5&#2637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Jodcfs01\jodc\&#32113;&#21512;&#12464;&#12523;&#12540;&#12503;\&#39340;&#22580;\&#21172;&#20685;&#26465;&#20214;&#32113;&#19968;\00&#36035;&#37329;&#21046;&#24230;&#26908;&#35342;\&#36035;&#37329;&#31227;&#34892;&#12471;&#12511;&#12517;&#12524;&#12540;&#12471;&#12519;&#12531;\&#37117;&#24066;12&#65285;&#26696;\H24&#32076;&#36942;&#28187;&#38989;&#36969;&#29992;&#28961;&#29256;\&#26412;&#20472;&#31561;&#32026;&#21495;&#20472;&#31227;&#34892;&#26696;&#65288;&#37117;&#24066;&#25163;&#24403;12&#65285;&#24046;&#24341;&#24460;&#65289;20121129&#65288;&#36062;&#19982;AO&#26041;&#24335;&#29256;&#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Tkcky1\&#32076;&#21942;&#25126;&#30053;G\&#32102;&#19982;&#25285;&#24403;\07.&#23455;&#32318;&#25512;&#23450;\H23\10&#26376;\&#21336;&#20385;&#20316;&#25104;\05.&#21463;&#35351;&#20107;&#26989;&#24467;&#20107;&#26085;&#35468;&#20316;&#25104;&#12501;&#12449;&#12452;&#12523;\&#24467;&#20107;&#26085;&#35468;&#20316;&#25104;&#12501;&#12449;&#12452;&#12523;5&#2637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TKC002\&#31649;&#29702;&#30740;&#20462;&#29677;\&#31649;&#30740;&#20849;&#36890;&#25991;&#26360;\&#12467;&#12540;&#12473;&#23455;&#26045;&#23450;&#22411;&#25991;\&#35413;&#20385;&#26360;v2.0\&#35413;&#20385;&#26360;Ver.2.0(w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Tsrfl011\&#32076;&#21942;&#25126;&#30053;G\03&#20104;&#31639;&#22519;&#34892;\&#9327;H25&#23455;&#34892;\&#23455;&#34892;&#20104;&#31639;&#65288;&#12471;&#12511;&#12517;&#12524;&#12540;&#12479;&#12540;&#65289;\tkc\&#20849;&#36890;&#25991;&#26360;(TKC)\&#32076;&#21942;&#25126;&#30053;&#23460;\&#20844;&#30410;&#27861;&#20154;&#25913;&#38761;&#31227;&#34892;&#28310;&#20633;&#22996;&#21729;&#20250;\&#36001;&#21209;&#12481;&#12540;&#12512;\&#9679;0907&#65288;&#20316;&#26989;&#20013;&#65289;H22&#27770;&#31639;&#26360;&#12505;&#12540;&#12473;&#26032;&#26032;&#22522;&#28310;&#27083;&#3689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Tsrfl011\04.&#30740;&#20462;&#12539;&#27966;&#36963;&#26989;&#21209;G\000%20&#20250;&#31038;\&#23554;&#38272;&#23478;&#27966;&#36963;\&#12363;&#34892;\&#12369;\KTX\2023\ODA&#30003;&#35531;&#26360;&#39006;%20Ver9.1%20KTX&#20304;&#12293;&#26408;(20230725)Rev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Tsrfl011\&#32076;&#21942;&#25126;&#30053;G\03&#20104;&#31639;&#22519;&#34892;\&#9327;H25&#23455;&#34892;\&#23455;&#34892;&#20104;&#31639;&#65288;&#12471;&#12511;&#12517;&#12524;&#12540;&#12479;&#12540;&#65289;\&#21029;&#28155;17.&#20107;&#26989;&#36027;&#31309;&#31639;&#20869;&#35379;-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Tsrfl001\&#32102;&#19982;&#25285;&#24403;\07.&#23455;&#32318;&#25512;&#23450;\H26\7&#26376;\201407&#20154;&#20214;&#36027;&#23455;&#32318;&#25512;&#23450;&#65288;7-3&#26376;&#25512;&#23450;&#29256;&#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tsvky001\kyuyo\&#32102;&#19982;&#25285;&#24403;\05.&#20154;&#20214;&#36027;&#25391;&#26367;\H27\09.&#22806;&#36001;\H27&#22806;&#36001;&#20154;&#20214;&#36027;&#31934;&#31639;&#26360;&#65288;&#12510;&#12463;&#12525;)Ver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tsrfl011\TKC-G\&#30740;&#20462;&#25285;&#24403;\A&#65306;&#12288;&#12467;&#12540;&#12473;&#38306;&#36899;\1&#65306;&#12288;&#12467;&#12540;&#12473;&#27598;\(2)%20&#27161;&#28310;&#26360;&#24335;\&#9733;2022&#24180;&#24230;%20&#27161;&#28310;&#26360;&#24335;&#9733;\1.%20&#12467;&#12540;&#12473;&#12501;&#12457;&#12523;&#12480;\f.%20&#35211;&#23398;\&#12496;&#12473;&#30330;&#27880;&#26360;&#12539;&#20132;&#36890;&#36027;&#26126;&#3204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Ykc002\&#27083;&#36896;&#25903;&#25588;&#35506;\&#20107;&#26989;&#27598;\2004&#39640;&#24230;IT\04%20IT&#28023;&#22806;&#30740;&#20462;\d.&#27010;&#31639;&#25173;&#12356;\&#28023;&#30740;&#12497;&#12483;&#12463;(PHFE2W).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srfl011\03.&#23492;&#38468;&#35611;&#24231;G\Tsrfl011\03.&#23492;&#38468;&#35611;&#24231;G\Tsrfl001\9.%20&#20154;&#20107;&#20966;&#36935;(&#32771;&#35506;&#12289;&#26119;&#32102;&#26684;&#12289;&#22577;&#37228;)\&#30446;&#27161;&#31649;&#29702;\&#65305;&#65294;H24\H24&#19979;&#26399;\&#26399;&#26411;\H24&#20154;&#20107;&#32771;&#35506;&#38598;&#35336;&#12471;&#12540;&#12488;&#19979;&#26399;&#26399;&#264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介護）"/>
      <sheetName val="見積書（看護)"/>
      <sheetName val="データ1（介護）"/>
      <sheetName val="データ2"/>
      <sheetName val="教材単価（介護）"/>
      <sheetName val="介護・AOTS(入札１）"/>
      <sheetName val="介護・AOTS(提出用)調整中"/>
      <sheetName val="介護・AOTS(契約書用）"/>
      <sheetName val="看護・AOTS (入札1)"/>
      <sheetName val="看護・AOTS (提出用)調整中"/>
      <sheetName val="看護・AOTS (契約書用)"/>
      <sheetName val="看護・AOTS (明細書)20120424rev."/>
      <sheetName val="介護・AOTS(明細書)20120424rev."/>
      <sheetName val="看護・AOTS (支出計画書)20120424rev."/>
      <sheetName val="介護・AOTS(支出計画書）20120424rev"/>
      <sheetName val="看護・AOTS (支出計画書)20120521rev."/>
      <sheetName val="介護・AOTS(支出計画書）20120521rev"/>
      <sheetName val="看護・AOTS (支出計画書)20120625rev."/>
      <sheetName val="介護・AOTS(支出計画書）20120625rev. "/>
      <sheetName val="比ＥＰＡ看護　28名（計画変更後）"/>
      <sheetName val="比ＥＰＡ介護　71名（計画変更後）"/>
      <sheetName val="介護・ヒューマン"/>
      <sheetName val="価格点比較"/>
      <sheetName val="比較表 "/>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昇給昇格ルール"/>
      <sheetName val="AOTS昇給制度管理職昇格なし(S2)"/>
      <sheetName val="AOTS昇給制度管理職昇格なし (S3)"/>
      <sheetName val="JODC①昇給制度シミュレーション（1）管理職昇格なし"/>
      <sheetName val="ＪＯＤＣ②昇給制度シミュレーション（1）管理職昇格なし"/>
      <sheetName val="ＪＯＤＣ③昇給制度シミュレーション（1）管理職昇格なし"/>
      <sheetName val="ＪＯＤＣ④昇給制度シミュレーション（1）管理職昇格なし"/>
      <sheetName val="比較グラフ (1)管理職昇格なし"/>
      <sheetName val="AOTS昇給制度シミュレーション（1）グループ長（M1）昇格"/>
      <sheetName val="JODC①昇給制度シミュレーション（2）グループ長昇格"/>
      <sheetName val="JODC昇給②制度シミュレーション（2）グループ長昇格"/>
      <sheetName val="比較グラフ (2)グループ長昇格"/>
      <sheetName val="AOTS昇給制度シミュレーション（3）部長（M2）昇格"/>
      <sheetName val="JODC①昇給制度シミュレーション（3）部長昇格"/>
      <sheetName val="JODC②昇給制度シミュレーション（3）部長昇格"/>
      <sheetName val="比較グラフ (3)部長昇格"/>
      <sheetName val="比較グラフ (1)３ピッチ昇給"/>
      <sheetName val="ＨＩＤＡ昇給シミュレーション（1）管理職昇格なし"/>
      <sheetName val="ＨＩＤＡ昇給シミュレーション（1）管理職昇格なし (2)"/>
      <sheetName val="ＨＩＤＡ昇給シミュレーション（1）管理職昇格なし (3)"/>
      <sheetName val="年齢給テーブル"/>
      <sheetName val="職能給テーブル"/>
      <sheetName val="役割給テーブル"/>
      <sheetName val="JODC本俸表(H22.12～)"/>
      <sheetName val="JODC本俸表(H24.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稟議書フォーム"/>
      <sheetName val="H22所属一覧（社員マスタ保守　従事日誌用所属・役職データ）"/>
    </sheetNames>
    <sheetDataSet>
      <sheetData sheetId="0" refreshError="1"/>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予算（グランドデザイン）"/>
      <sheetName val="あとで削除"/>
      <sheetName val="H29作業用"/>
      <sheetName val="理事会用収支予算書"/>
      <sheetName val="理事会用事業計画変更"/>
      <sheetName val="理事会用収支予算書内訳表"/>
      <sheetName val="人日管理"/>
      <sheetName val="予算の比較（実行ベース）"/>
      <sheetName val="収支構造"/>
      <sheetName val="収支構造（配賦前）旧"/>
      <sheetName val="月別受入管理（技術研修）"/>
      <sheetName val="作業手順＆エラーチェック"/>
      <sheetName val="★作業log"/>
      <sheetName val="★収支予算書内訳表★"/>
      <sheetName val="事業別採算"/>
      <sheetName val="事業量"/>
      <sheetName val="★収支総括表★"/>
      <sheetName val="事業量 (2)"/>
      <sheetName val="★収支予算書総括表★"/>
      <sheetName val="△事業収支グラフ"/>
      <sheetName val="増減"/>
      <sheetName val="補助赤字説明"/>
      <sheetName val="●受託事業一覧"/>
      <sheetName val="募集協力費"/>
      <sheetName val="△新興市場・研修賛助金 （別式)"/>
      <sheetName val="○新興国＆低炭素合算・研修費"/>
      <sheetName val="●新興国総括表"/>
      <sheetName val="(賛助）比較1"/>
      <sheetName val="(賛助)比較２"/>
      <sheetName val="(賛助)比較３"/>
      <sheetName val="(賛助)比較31"/>
      <sheetName val="(賛助)比較４(新興）"/>
      <sheetName val="(賛助)比較５（低炭）"/>
      <sheetName val="(賛助)比較６"/>
      <sheetName val="○新興市場賛助金＆分担金（精算）"/>
      <sheetName val="△新興市場・受入費 (積上残り)"/>
      <sheetName val="△新興市場・専門家派遣 (積上残り)"/>
      <sheetName val="○新興市場・受入費"/>
      <sheetName val="○新興市場・研修費"/>
      <sheetName val="○新興市場・海外研修費"/>
      <sheetName val="○新興市場・専門家派遣"/>
      <sheetName val="△低炭素・研修賛助金 （別式)"/>
      <sheetName val="△賛助金設定との比較"/>
      <sheetName val="●低炭素総括表"/>
      <sheetName val="○低炭素賛助金＆分担金（精算）"/>
      <sheetName val="△低炭素・受入費＆専門家 (積上残り)"/>
      <sheetName val="○低炭素事業附帯費合算"/>
      <sheetName val="○低炭素・受入費＆専門家"/>
      <sheetName val="△補助途中経過"/>
      <sheetName val="○低炭素・研修費"/>
      <sheetName val="○低炭素・海外研修費"/>
      <sheetName val="○受託事業事業管理費率"/>
      <sheetName val="○新興市場・研修賛助金（設定）"/>
      <sheetName val="分担金（新興国）執行率100％"/>
      <sheetName val="分担金（低炭素）執行率100％"/>
      <sheetName val="○新興市場・研修賛助金（設定） （フサンカ、人数）"/>
      <sheetName val="×新興市場・研修賛助金（設定） （フサンカ、日数)"/>
      <sheetName val="○低炭素・研修賛助金（設定）"/>
      <sheetName val="○低炭素・研修賛助金（設定） (フサンカ、人数)"/>
      <sheetName val="緊急対策費（ＳＯＳ）"/>
      <sheetName val="●センター"/>
      <sheetName val="○センター宿泊"/>
      <sheetName val="●センタ修繕"/>
      <sheetName val="●NGC"/>
      <sheetName val="●NGC（自費参加）"/>
      <sheetName val="●ARI（事業計画）"/>
      <sheetName val="●ARI"/>
      <sheetName val="●総研"/>
      <sheetName val="●ARI "/>
      <sheetName val="●融資事業"/>
      <sheetName val="●WNF"/>
      <sheetName val="●AMEICC"/>
      <sheetName val="●AS整備"/>
      <sheetName val="●AM人材"/>
      <sheetName val="●AS未来"/>
      <sheetName val="●メガFTA"/>
      <sheetName val="●派遣人件費"/>
      <sheetName val="●人件費総括表"/>
      <sheetName val="人件費執行状況"/>
      <sheetName val="人件費総額（総務Ｇ推定）計画用"/>
      <sheetName val="人件費総額（総務Ｇ推定）"/>
      <sheetName val="人工数の積算（理事会予算）"/>
      <sheetName val="人件費積算（年間人員）"/>
      <sheetName val="事業別年間従事時間と人件費"/>
      <sheetName val="実績状況一覧（受託事業）"/>
      <sheetName val="実績状況一覧（自己財）"/>
      <sheetName val="人件費状況管理シート "/>
      <sheetName val="人件費単価算出シート "/>
      <sheetName val="受託単価平均"/>
      <sheetName val="●管理費収益"/>
      <sheetName val="●管理費支出（投資活動）"/>
      <sheetName val="●管理費支出（事業活動）"/>
      <sheetName val="○管理費配賦"/>
      <sheetName val="配賦基準割合（職員従事割合）"/>
      <sheetName val="配賦基準割合（役員従事割合）"/>
      <sheetName val="退職給付引当金"/>
      <sheetName val="退職給付費用（繰入額）"/>
      <sheetName val="○システム関係費（事業按分） (北千住)"/>
      <sheetName val="○システム関係費（事業按分）（東銀座）"/>
      <sheetName val="○広報関係費（按分）"/>
      <sheetName val="○東銀座事務所 按分対象共通経費"/>
      <sheetName val="○海外事務所経費（按分精算） (新)"/>
      <sheetName val="海外事務所経費内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ダミー"/>
      <sheetName val="操作手順"/>
      <sheetName val="基データ貼付"/>
      <sheetName val="基データ貼付（日報データcsv）"/>
      <sheetName val="集計データ修正（複数個人）就業１"/>
      <sheetName val="従事日誌用所属・役職データ"/>
      <sheetName val="入力規則"/>
      <sheetName val="メニュー"/>
      <sheetName val="業務日誌様式"/>
    </sheetNames>
    <sheetDataSet>
      <sheetData sheetId="0"/>
      <sheetData sheetId="1"/>
      <sheetData sheetId="2"/>
      <sheetData sheetId="3"/>
      <sheetData sheetId="4"/>
      <sheetData sheetId="5"/>
      <sheetData sheetId="6"/>
      <sheetData sheetId="7"/>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貼付（スマイル作表処理　資格等級一覧）"/>
      <sheetName val="データ貼付（スマイル作表処理　本俸・等級・号俸）"/>
      <sheetName val="データ入力シート"/>
      <sheetName val="稟議添付用"/>
      <sheetName val="稟議書"/>
      <sheetName val="本人通知用"/>
      <sheetName val="データ貼付（年齢給テーブル）"/>
      <sheetName val="データ貼付（職能給テーブル）"/>
      <sheetName val="データ貼付（役割給テーブル）"/>
      <sheetName val="職能給昇給スケール"/>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ダミー"/>
      <sheetName val="操作手順"/>
      <sheetName val="基データ貼付（日報データcsv）"/>
      <sheetName val="集計データ修正（複数個人）就業１"/>
      <sheetName val="従事日誌用所属・役職データ"/>
      <sheetName val="入力規則"/>
      <sheetName val="メニュー"/>
      <sheetName val="業務日誌様式"/>
    </sheetNames>
    <sheetDataSet>
      <sheetData sheetId="0"/>
      <sheetData sheetId="1"/>
      <sheetData sheetId="2"/>
      <sheetData sheetId="3"/>
      <sheetData sheetId="4"/>
      <sheetData sheetId="5"/>
      <sheetData sheetId="6"/>
      <sheetData sheetId="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マイル本俸・等級・号俸"/>
      <sheetName val="スマイル学歴情報"/>
      <sheetName val="OBIC７給与csv本俸・諸手当"/>
      <sheetName val="OBIC７全職員リスト"/>
      <sheetName val="H24賞与月数"/>
      <sheetName val="給与適用試算【AOTS出身職員】本俸12%割戻方式"/>
      <sheetName val="コード"/>
      <sheetName val="月給増減率の分布（賞与除く年額）"/>
      <sheetName val="年収増減額の分布（賞与除く）"/>
      <sheetName val="賞与月数の分布（H24年度"/>
      <sheetName val="数値分布（集計） (2)"/>
      <sheetName val="所定労働H増加分インパクト"/>
      <sheetName val="不利益分布（月額）"/>
      <sheetName val="ＪＯＤＣ本俸表(H24.06～)"/>
      <sheetName val="移行格付案（旧AOTS)"/>
    </sheetNames>
    <sheetDataSet>
      <sheetData sheetId="0"/>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ダミー"/>
      <sheetName val="操作手順"/>
      <sheetName val="基データ貼付（日報データcsv）"/>
      <sheetName val="集計データ修正（複数個人）就業１"/>
      <sheetName val="従事日誌用所属・役職データ"/>
      <sheetName val="入力規則"/>
      <sheetName val="メニュー"/>
      <sheetName val="業務日誌様式"/>
    </sheetNames>
    <sheetDataSet>
      <sheetData sheetId="0"/>
      <sheetData sheetId="1"/>
      <sheetData sheetId="2"/>
      <sheetData sheetId="3"/>
      <sheetData sheetId="4"/>
      <sheetData sheetId="5"/>
      <sheetData sheetId="6"/>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質問票"/>
      <sheetName val="000000"/>
      <sheetName val="集計表"/>
      <sheetName val="報告書"/>
      <sheetName val="入力データ"/>
      <sheetName val="S2様式【A,B】"/>
      <sheetName val="S2様式【C】"/>
      <sheetName val="S2経過反省表"/>
      <sheetName val="S2評価の考え方"/>
      <sheetName val="1軸"/>
      <sheetName val="7軸"/>
      <sheetName val="11軸"/>
      <sheetName val="2軸"/>
      <sheetName val="6軸"/>
      <sheetName val="12軸"/>
      <sheetName val="海外部品"/>
      <sheetName val="#REF!"/>
      <sheetName val="台数シュミレーション"/>
      <sheetName val="旧96下"/>
      <sheetName val="安着"/>
      <sheetName val="安着連絡"/>
      <sheetName val="リコンファーム"/>
      <sheetName val="Sheet1"/>
      <sheetName val="名前"/>
      <sheetName val="（分野）"/>
    </sheetNames>
    <sheetDataSet>
      <sheetData sheetId="0" refreshError="1"/>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BS総括表 (詳細)"/>
      <sheetName val="１BS総括表 (3つわけ詳細) (3)"/>
      <sheetName val="１BS総括表 (詳細) (2)"/>
      <sheetName val="損益ベース総括表案 (all公益)作業中"/>
      <sheetName val="★管理費配賦★"/>
      <sheetName val="★ｾﾝﾀ費用配賦事業別宿泊数"/>
      <sheetName val="×損益ベース総括表案 (all公益)"/>
      <sheetName val="表紙"/>
      <sheetName val="監事承認頁"/>
      <sheetName val="目次"/>
      <sheetName val="ＦＳ表紙"/>
      <sheetName val="１BS総括表"/>
      <sheetName val="２PL総括表"/>
      <sheetName val="３BS一般会計"/>
      <sheetName val="４PL一般会計"/>
      <sheetName val="５注記一般会計"/>
      <sheetName val="６BS特別会計"/>
      <sheetName val="７PL特別会計"/>
      <sheetName val="８注記特別会計"/>
      <sheetName val="９目録"/>
      <sheetName val="１０CF"/>
      <sheetName val="収支表紙"/>
      <sheetName val="１収支総括"/>
      <sheetName val="●１収支総括 (投資活動センタ)"/>
      <sheetName val="●収支総括(事業会計独立型)"/>
      <sheetName val="２収支一般"/>
      <sheetName val="３収支注記"/>
      <sheetName val="４収支特別"/>
      <sheetName val="５事業別"/>
      <sheetName val="６管理"/>
      <sheetName val="付表特定"/>
      <sheetName val="付表他"/>
      <sheetName val="→以下使わない"/>
      <sheetName val="★CF精算表"/>
      <sheetName val="★CF調整項目"/>
      <sheetName val="総括別書式"/>
      <sheetName val="一般別書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1)申請書(概要)"/>
      <sheetName val="2)申請書"/>
      <sheetName val="2)申告書"/>
      <sheetName val="3)要請書"/>
      <sheetName val="4)指導計画書"/>
      <sheetName val="4-2)指導スケジュール"/>
      <sheetName val="5)同意書及び経歴書"/>
      <sheetName val="6)注意点"/>
      <sheetName val="6)健康診断書"/>
      <sheetName val="6)問診表"/>
      <sheetName val="個人情報保護方針"/>
      <sheetName val="設定"/>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契約用（提出用）"/>
      <sheetName val="単価説明"/>
      <sheetName val="データ"/>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手順★"/>
      <sheetName val="1.csvデータ貼付（推定）給与ＣＳＶ1803"/>
      <sheetName val="2.csvデータ貼付（実①給与社保実績集計201407"/>
      <sheetName val="3.csvデータ貼付（賞与集計表　賞与社保実績集計）夏賞与"/>
      <sheetName val="4.csvデータ貼付（賞与集計表　賞与社保実績集計） 冬賞与"/>
      <sheetName val="5.実績集計（給与）"/>
      <sheetName val="6.実績集計（夏賞与）"/>
      <sheetName val="7.実績集計（冬賞与）"/>
      <sheetName val="9.変動数値入力"/>
      <sheetName val="10.職員別推定（給与・賞与・社保・拠出金）"/>
      <sheetName val="10.1推定値算出"/>
      <sheetName val="11.役職別集計"/>
      <sheetName val="11.2役職別集計（休職者分)"/>
      <sheetName val="変更履歴"/>
      <sheetName val="国外給"/>
      <sheetName val="17.事業別割合按分 （推定）"/>
      <sheetName val="18.事業別割合按分（海外推定）"/>
      <sheetName val="19.事業別集計表"/>
      <sheetName val="20.海外事務所実績推定"/>
      <sheetName val="事業費目別集計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様変更履歴"/>
      <sheetName val="OBIC7よりcsv貼付（給与csv2604)"/>
      <sheetName val="給与(4月-3月)"/>
      <sheetName val="海外給与"/>
      <sheetName val="OBIC7よりcsv貼付（賞与csv201)⇒"/>
      <sheetName val="夏賞与"/>
      <sheetName val="冬賞与"/>
      <sheetName val="TimePro集計データ修正csv⇒"/>
      <sheetName val="勤務4月-3月"/>
      <sheetName val="従事日誌データ"/>
      <sheetName val="基礎データ"/>
      <sheetName val="理論労働時間（展開用枠)"/>
      <sheetName val="理論労働時間 (時短)"/>
      <sheetName val="理論労働時間 (稟議用基礎)"/>
      <sheetName val="理論労働時間(バンコク事務所名越)"/>
      <sheetName val="理論労働時間(JKL)"/>
      <sheetName val="理論労働時間(ND三谷)"/>
      <sheetName val="理論労働時間(ND栗山)"/>
      <sheetName val="←理論労働時間シート"/>
      <sheetName val="従事者リスト"/>
      <sheetName val="給与集計表"/>
      <sheetName val="集計シート(事業1)"/>
      <sheetName val="労務費積算書"/>
      <sheetName val="稟議書"/>
      <sheetName val="従事日誌用役職・所属データ"/>
      <sheetName val="労務費単価計算書"/>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バス発注"/>
      <sheetName val="明細（概算）"/>
      <sheetName val="明細（精算）"/>
    </sheetNames>
    <sheetDataSet>
      <sheetData sheetId="0"/>
      <sheetData sheetId="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HFE2W"/>
      <sheetName val="基本データ"/>
      <sheetName val="（概算払）稟議書"/>
      <sheetName val="（精算）仕切"/>
      <sheetName val="（精算）算出内訳"/>
      <sheetName val="（精算）実施費確定＆仮払稟議"/>
      <sheetName val="（精算）円建確定稟議"/>
      <sheetName val="（精算）円建総経費内訳"/>
      <sheetName val="（精算）円建総経費内訳 (2)"/>
      <sheetName val="（精算）仕訳表(通常型）"/>
      <sheetName val="（精算）仕訳表(第三国型）"/>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元データ（スマイル作表処理・資格等級一覧）"/>
      <sheetName val="実績考課入力"/>
      <sheetName val="能力行動考課入力"/>
      <sheetName val="実績・能力考課（部署別）"/>
      <sheetName val="部署別・等級別平均（実績）"/>
      <sheetName val="部署別・等級別平均（能力）"/>
      <sheetName val="集計表（一覧表）"/>
      <sheetName val="集計表（特別手当評価ランク）"/>
      <sheetName val="特別手当係数稟議"/>
      <sheetName val="部署別データ "/>
      <sheetName val="給与受け渡しデータ"/>
      <sheetName val="差込印刷用データ→ＣＳＶファイルに変換"/>
      <sheetName val="←上期はここまで"/>
      <sheetName val="元データ（前年度・スマイル作表処理・人事考課ランク） "/>
      <sheetName val="元データ（前々年度・スマイル作表処理・人事考課ランク）"/>
      <sheetName val="実績考課入力（上期）"/>
      <sheetName val="能力行動考課入力（上期）"/>
      <sheetName val="実績・能力評価（上下総合）"/>
      <sheetName val="昇給・昇格総合評価"/>
      <sheetName val="一覧表"/>
      <sheetName val="昇給・昇格判定"/>
      <sheetName val="昇格者一覧"/>
      <sheetName val="昇給昇格総合考課ランク稟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4.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M47"/>
  <sheetViews>
    <sheetView tabSelected="1" view="pageBreakPreview" zoomScale="60" zoomScaleNormal="100" workbookViewId="0"/>
  </sheetViews>
  <sheetFormatPr defaultColWidth="9" defaultRowHeight="14.1"/>
  <cols>
    <col min="1" max="1" width="5" style="810" customWidth="1"/>
    <col min="2" max="11" width="12.140625" style="810" customWidth="1"/>
    <col min="12" max="12" width="12.140625" style="812" customWidth="1"/>
    <col min="13" max="16384" width="9" style="812"/>
  </cols>
  <sheetData>
    <row r="1" spans="1:13" ht="20.100000000000001" customHeight="1">
      <c r="A1" s="808" t="s">
        <v>0</v>
      </c>
      <c r="B1" s="809"/>
      <c r="C1" s="809"/>
      <c r="D1" s="809"/>
      <c r="E1" s="809"/>
      <c r="F1" s="809"/>
      <c r="G1" s="809"/>
      <c r="H1" s="809"/>
      <c r="I1" s="809"/>
      <c r="L1" s="811">
        <v>46134</v>
      </c>
      <c r="M1" s="812" t="s">
        <v>1</v>
      </c>
    </row>
    <row r="2" spans="1:13" ht="5.0999999999999996" customHeight="1">
      <c r="A2" s="813"/>
      <c r="B2" s="809"/>
      <c r="C2" s="809"/>
      <c r="D2" s="809"/>
      <c r="E2" s="809"/>
      <c r="F2" s="809"/>
      <c r="G2" s="809"/>
      <c r="H2" s="809"/>
      <c r="I2" s="809"/>
    </row>
    <row r="3" spans="1:13" ht="20.100000000000001" customHeight="1" thickBot="1">
      <c r="A3" s="808" t="s">
        <v>2</v>
      </c>
      <c r="B3" s="813"/>
      <c r="C3" s="813"/>
      <c r="D3" s="813"/>
      <c r="E3" s="813"/>
      <c r="F3" s="813"/>
      <c r="G3" s="813"/>
      <c r="H3" s="813"/>
      <c r="I3" s="813"/>
    </row>
    <row r="4" spans="1:13" ht="20.100000000000001" customHeight="1">
      <c r="A4" s="814"/>
      <c r="B4" s="815" t="s">
        <v>3</v>
      </c>
      <c r="C4" s="816"/>
      <c r="D4" s="816"/>
      <c r="E4" s="816"/>
      <c r="F4" s="816"/>
      <c r="G4" s="816"/>
      <c r="H4" s="816"/>
      <c r="I4" s="817"/>
    </row>
    <row r="5" spans="1:13" ht="20.100000000000001" customHeight="1">
      <c r="A5" s="818" t="s">
        <v>4</v>
      </c>
      <c r="B5" s="819" t="s">
        <v>5</v>
      </c>
      <c r="C5" s="820"/>
      <c r="D5" s="809"/>
      <c r="E5" s="820"/>
      <c r="F5" s="821"/>
      <c r="G5" s="809"/>
      <c r="H5" s="822"/>
      <c r="I5" s="823"/>
    </row>
    <row r="6" spans="1:13" ht="20.100000000000001" customHeight="1">
      <c r="A6" s="824" t="s">
        <v>6</v>
      </c>
      <c r="B6" s="825" t="s">
        <v>7</v>
      </c>
      <c r="C6" s="809"/>
      <c r="D6" s="826"/>
      <c r="E6" s="809"/>
      <c r="F6" s="826"/>
      <c r="G6" s="826"/>
      <c r="H6" s="809"/>
      <c r="I6" s="827"/>
    </row>
    <row r="7" spans="1:13" ht="20.100000000000001" customHeight="1">
      <c r="A7" s="828" t="s">
        <v>8</v>
      </c>
      <c r="B7" s="829" t="s">
        <v>9</v>
      </c>
      <c r="C7" s="826"/>
      <c r="D7" s="830"/>
      <c r="E7" s="826"/>
      <c r="F7" s="830"/>
      <c r="G7" s="830"/>
      <c r="H7" s="826"/>
      <c r="I7" s="831"/>
    </row>
    <row r="8" spans="1:13" ht="20.100000000000001" customHeight="1">
      <c r="A8" s="828" t="s">
        <v>10</v>
      </c>
      <c r="B8" s="829" t="s">
        <v>11</v>
      </c>
      <c r="C8" s="826"/>
      <c r="D8" s="830"/>
      <c r="E8" s="826"/>
      <c r="F8" s="830"/>
      <c r="G8" s="830"/>
      <c r="H8" s="826"/>
      <c r="I8" s="831"/>
    </row>
    <row r="9" spans="1:13" ht="20.100000000000001" customHeight="1">
      <c r="A9" s="828" t="s">
        <v>12</v>
      </c>
      <c r="B9" s="829" t="s">
        <v>13</v>
      </c>
      <c r="C9" s="826"/>
      <c r="D9" s="826"/>
      <c r="E9" s="826"/>
      <c r="F9" s="826"/>
      <c r="G9" s="826"/>
      <c r="H9" s="826"/>
      <c r="I9" s="827"/>
    </row>
    <row r="10" spans="1:13" ht="20.100000000000001" customHeight="1">
      <c r="A10" s="828" t="s">
        <v>14</v>
      </c>
      <c r="B10" s="829" t="s">
        <v>15</v>
      </c>
      <c r="C10" s="826"/>
      <c r="D10" s="826"/>
      <c r="E10" s="826"/>
      <c r="F10" s="826"/>
      <c r="G10" s="826"/>
      <c r="H10" s="826"/>
      <c r="I10" s="827"/>
    </row>
    <row r="11" spans="1:13" ht="20.100000000000001" customHeight="1">
      <c r="A11" s="828" t="s">
        <v>16</v>
      </c>
      <c r="B11" s="832" t="s">
        <v>17</v>
      </c>
      <c r="C11" s="833"/>
      <c r="D11" s="833"/>
      <c r="E11" s="833"/>
      <c r="F11" s="826"/>
      <c r="G11" s="826"/>
      <c r="H11" s="826"/>
      <c r="I11" s="827"/>
      <c r="J11" s="834"/>
    </row>
    <row r="12" spans="1:13" ht="20.100000000000001" customHeight="1">
      <c r="A12" s="828" t="s">
        <v>18</v>
      </c>
      <c r="B12" s="832" t="s">
        <v>19</v>
      </c>
      <c r="C12" s="833"/>
      <c r="D12" s="833"/>
      <c r="E12" s="833"/>
      <c r="F12" s="826"/>
      <c r="G12" s="826"/>
      <c r="H12" s="826"/>
      <c r="I12" s="827"/>
      <c r="J12" s="834"/>
    </row>
    <row r="13" spans="1:13" ht="20.100000000000001" customHeight="1">
      <c r="A13" s="828" t="s">
        <v>20</v>
      </c>
      <c r="B13" s="829" t="s">
        <v>21</v>
      </c>
      <c r="C13" s="826"/>
      <c r="D13" s="826"/>
      <c r="E13" s="826"/>
      <c r="F13" s="826"/>
      <c r="G13" s="826"/>
      <c r="H13" s="826"/>
      <c r="I13" s="827"/>
    </row>
    <row r="14" spans="1:13" ht="20.100000000000001" customHeight="1" thickBot="1">
      <c r="A14" s="835" t="s">
        <v>22</v>
      </c>
      <c r="B14" s="836" t="s">
        <v>23</v>
      </c>
      <c r="C14" s="837"/>
      <c r="D14" s="837"/>
      <c r="E14" s="837"/>
      <c r="F14" s="837"/>
      <c r="G14" s="837"/>
      <c r="H14" s="837"/>
      <c r="I14" s="838"/>
    </row>
    <row r="15" spans="1:13" ht="20.100000000000001" customHeight="1">
      <c r="A15" s="797" t="s">
        <v>24</v>
      </c>
      <c r="B15" s="798"/>
      <c r="C15" s="798"/>
      <c r="D15" s="798"/>
      <c r="E15" s="798"/>
      <c r="F15" s="798"/>
      <c r="G15" s="798"/>
      <c r="H15" s="798"/>
      <c r="I15" s="798"/>
      <c r="J15" s="799"/>
      <c r="K15" s="799"/>
      <c r="L15" s="800"/>
    </row>
    <row r="16" spans="1:13" ht="20.100000000000001" customHeight="1">
      <c r="A16" s="801" t="s">
        <v>25</v>
      </c>
      <c r="B16" s="801"/>
      <c r="C16" s="801"/>
      <c r="D16" s="801"/>
      <c r="E16" s="801"/>
      <c r="F16" s="801"/>
      <c r="G16" s="801"/>
      <c r="H16" s="801"/>
      <c r="I16" s="801"/>
      <c r="J16" s="801"/>
      <c r="K16" s="801"/>
      <c r="L16" s="802"/>
    </row>
    <row r="17" spans="1:12" ht="20.100000000000001" customHeight="1">
      <c r="A17" s="801" t="s">
        <v>26</v>
      </c>
      <c r="B17" s="801"/>
      <c r="C17" s="801"/>
      <c r="D17" s="801"/>
      <c r="E17" s="801"/>
      <c r="F17" s="801"/>
      <c r="G17" s="801"/>
      <c r="H17" s="801"/>
      <c r="I17" s="801"/>
      <c r="J17" s="801"/>
      <c r="K17" s="801"/>
      <c r="L17" s="802"/>
    </row>
    <row r="18" spans="1:12" ht="20.100000000000001" customHeight="1">
      <c r="A18" s="801" t="s">
        <v>27</v>
      </c>
      <c r="B18" s="801"/>
      <c r="C18" s="801"/>
      <c r="D18" s="801"/>
      <c r="E18" s="801"/>
      <c r="F18" s="801"/>
      <c r="G18" s="801"/>
      <c r="H18" s="801"/>
      <c r="I18" s="801"/>
      <c r="J18" s="801"/>
      <c r="K18" s="801"/>
      <c r="L18" s="802"/>
    </row>
    <row r="19" spans="1:12" ht="20.100000000000001" customHeight="1">
      <c r="A19" s="801" t="s">
        <v>28</v>
      </c>
      <c r="B19" s="801"/>
      <c r="C19" s="801"/>
      <c r="D19" s="801"/>
      <c r="E19" s="801"/>
      <c r="F19" s="801"/>
      <c r="G19" s="801"/>
      <c r="H19" s="801"/>
      <c r="I19" s="801"/>
      <c r="J19" s="801"/>
      <c r="K19" s="801"/>
      <c r="L19" s="802"/>
    </row>
    <row r="20" spans="1:12" ht="20.100000000000001" customHeight="1">
      <c r="A20" s="801" t="s">
        <v>29</v>
      </c>
      <c r="B20" s="801"/>
      <c r="C20" s="801"/>
      <c r="D20" s="801"/>
      <c r="E20" s="801"/>
      <c r="F20" s="801"/>
      <c r="G20" s="801"/>
      <c r="H20" s="801"/>
      <c r="I20" s="801"/>
      <c r="J20" s="801"/>
      <c r="K20" s="801"/>
      <c r="L20" s="802"/>
    </row>
    <row r="21" spans="1:12" ht="14.1" customHeight="1">
      <c r="A21" s="839"/>
    </row>
    <row r="22" spans="1:12" s="842" customFormat="1" ht="20.100000000000001" customHeight="1">
      <c r="A22" s="840" t="s">
        <v>30</v>
      </c>
      <c r="B22" s="841" t="s">
        <v>31</v>
      </c>
      <c r="D22" s="843"/>
      <c r="E22" s="843"/>
      <c r="F22" s="843"/>
      <c r="G22" s="843"/>
      <c r="H22" s="843"/>
      <c r="I22" s="843"/>
      <c r="J22" s="843"/>
      <c r="K22" s="843"/>
      <c r="L22" s="843"/>
    </row>
    <row r="23" spans="1:12" s="842" customFormat="1" ht="50.1" customHeight="1">
      <c r="B23" s="1061" t="s">
        <v>32</v>
      </c>
      <c r="C23" s="1061"/>
      <c r="D23" s="1061"/>
      <c r="E23" s="1061"/>
      <c r="F23" s="1061"/>
      <c r="G23" s="1061"/>
      <c r="H23" s="1061"/>
      <c r="I23" s="1061"/>
      <c r="J23" s="1061"/>
      <c r="K23" s="1061"/>
      <c r="L23" s="1061"/>
    </row>
    <row r="24" spans="1:12" s="842" customFormat="1" ht="7.5" customHeight="1">
      <c r="B24" s="844"/>
      <c r="C24" s="844"/>
      <c r="D24" s="844"/>
      <c r="E24" s="844"/>
      <c r="F24" s="844"/>
      <c r="G24" s="844"/>
      <c r="H24" s="844"/>
      <c r="I24" s="844"/>
      <c r="J24" s="844"/>
      <c r="K24" s="844"/>
      <c r="L24" s="844"/>
    </row>
    <row r="25" spans="1:12" s="842" customFormat="1" ht="20.100000000000001" customHeight="1">
      <c r="A25" s="803" t="s">
        <v>30</v>
      </c>
      <c r="B25" s="804" t="s">
        <v>33</v>
      </c>
      <c r="C25" s="145"/>
      <c r="D25" s="146"/>
      <c r="E25" s="146"/>
      <c r="F25" s="146" t="s">
        <v>34</v>
      </c>
      <c r="G25" s="145"/>
      <c r="H25" s="146"/>
      <c r="I25" s="146"/>
      <c r="J25" s="146"/>
      <c r="K25" s="146"/>
      <c r="L25" s="146"/>
    </row>
    <row r="26" spans="1:12" s="842" customFormat="1" ht="67.5" customHeight="1">
      <c r="A26" s="806"/>
      <c r="B26" s="1062" t="s">
        <v>35</v>
      </c>
      <c r="C26" s="1063"/>
      <c r="D26" s="1063"/>
      <c r="E26" s="1063"/>
      <c r="F26" s="1063"/>
      <c r="G26" s="1063"/>
      <c r="H26" s="1063"/>
      <c r="I26" s="1063"/>
      <c r="J26" s="1063"/>
      <c r="K26" s="1063"/>
      <c r="L26" s="1063"/>
    </row>
    <row r="27" spans="1:12" s="842" customFormat="1" ht="108" customHeight="1">
      <c r="A27" s="145"/>
      <c r="B27" s="1062" t="s">
        <v>36</v>
      </c>
      <c r="C27" s="1062"/>
      <c r="D27" s="1062"/>
      <c r="E27" s="1062"/>
      <c r="F27" s="1062"/>
      <c r="G27" s="1062"/>
      <c r="H27" s="1062"/>
      <c r="I27" s="1062"/>
      <c r="J27" s="1062"/>
      <c r="K27" s="1062"/>
      <c r="L27" s="1062"/>
    </row>
    <row r="28" spans="1:12" s="842" customFormat="1" ht="50.1" customHeight="1">
      <c r="A28" s="145"/>
      <c r="B28" s="1062" t="s">
        <v>37</v>
      </c>
      <c r="C28" s="1062"/>
      <c r="D28" s="1062"/>
      <c r="E28" s="1062"/>
      <c r="F28" s="1062"/>
      <c r="G28" s="1062"/>
      <c r="H28" s="1062"/>
      <c r="I28" s="1062"/>
      <c r="J28" s="1062"/>
      <c r="K28" s="1062"/>
      <c r="L28" s="1062"/>
    </row>
    <row r="29" spans="1:12" s="842" customFormat="1" ht="36" customHeight="1">
      <c r="A29" s="145"/>
      <c r="B29" s="1062" t="s">
        <v>38</v>
      </c>
      <c r="C29" s="1062"/>
      <c r="D29" s="1062"/>
      <c r="E29" s="1062"/>
      <c r="F29" s="1062"/>
      <c r="G29" s="1062"/>
      <c r="H29" s="1062"/>
      <c r="I29" s="1062"/>
      <c r="J29" s="1062"/>
      <c r="K29" s="1062"/>
      <c r="L29" s="1062"/>
    </row>
    <row r="30" spans="1:12" s="842" customFormat="1" ht="84.95" customHeight="1">
      <c r="A30" s="145"/>
      <c r="B30" s="1062" t="s">
        <v>39</v>
      </c>
      <c r="C30" s="1062"/>
      <c r="D30" s="1062"/>
      <c r="E30" s="1062"/>
      <c r="F30" s="1062"/>
      <c r="G30" s="1062"/>
      <c r="H30" s="1062"/>
      <c r="I30" s="1062"/>
      <c r="J30" s="1062"/>
      <c r="K30" s="1062"/>
      <c r="L30" s="1062"/>
    </row>
    <row r="31" spans="1:12" s="842" customFormat="1" ht="20.100000000000001" customHeight="1">
      <c r="A31" s="145"/>
      <c r="B31" s="805"/>
      <c r="C31" s="805"/>
      <c r="D31" s="1050" t="s">
        <v>40</v>
      </c>
      <c r="E31" s="1051"/>
      <c r="F31" s="1051"/>
      <c r="G31" s="1051"/>
      <c r="H31" s="1051"/>
      <c r="I31" s="1051"/>
      <c r="J31" s="1052"/>
      <c r="K31" s="805"/>
      <c r="L31" s="145"/>
    </row>
    <row r="32" spans="1:12" s="842" customFormat="1" ht="20.100000000000001" customHeight="1">
      <c r="A32" s="145"/>
      <c r="B32" s="147"/>
      <c r="C32" s="148"/>
      <c r="D32" s="1053"/>
      <c r="E32" s="1054"/>
      <c r="F32" s="1054"/>
      <c r="G32" s="1054"/>
      <c r="H32" s="1054"/>
      <c r="I32" s="1054"/>
      <c r="J32" s="1055"/>
      <c r="K32" s="148"/>
      <c r="L32" s="148"/>
    </row>
    <row r="33" spans="1:12" s="842" customFormat="1" ht="20.100000000000001" customHeight="1">
      <c r="A33" s="145"/>
      <c r="B33" s="147"/>
      <c r="C33" s="149"/>
      <c r="D33" s="1053"/>
      <c r="E33" s="1054"/>
      <c r="F33" s="1054"/>
      <c r="G33" s="1054"/>
      <c r="H33" s="1054"/>
      <c r="I33" s="1054"/>
      <c r="J33" s="1055"/>
      <c r="K33" s="149"/>
      <c r="L33" s="149"/>
    </row>
    <row r="34" spans="1:12" s="842" customFormat="1" ht="20.100000000000001" customHeight="1">
      <c r="A34" s="145"/>
      <c r="B34" s="147"/>
      <c r="C34" s="149"/>
      <c r="D34" s="1053"/>
      <c r="E34" s="1054"/>
      <c r="F34" s="1054"/>
      <c r="G34" s="1054"/>
      <c r="H34" s="1054"/>
      <c r="I34" s="1054"/>
      <c r="J34" s="1055"/>
      <c r="K34" s="149"/>
      <c r="L34" s="149"/>
    </row>
    <row r="35" spans="1:12" s="842" customFormat="1" ht="20.100000000000001" customHeight="1">
      <c r="A35" s="145"/>
      <c r="B35" s="147"/>
      <c r="C35" s="149"/>
      <c r="D35" s="1056"/>
      <c r="E35" s="1057"/>
      <c r="F35" s="1057"/>
      <c r="G35" s="1057"/>
      <c r="H35" s="1057"/>
      <c r="I35" s="1057"/>
      <c r="J35" s="1058"/>
      <c r="K35" s="149"/>
      <c r="L35" s="149"/>
    </row>
    <row r="36" spans="1:12" s="842" customFormat="1" ht="6.95" customHeight="1">
      <c r="A36" s="145"/>
      <c r="B36" s="147"/>
      <c r="C36" s="149"/>
      <c r="D36" s="807"/>
      <c r="E36" s="807"/>
      <c r="F36" s="807"/>
      <c r="G36" s="807"/>
      <c r="H36" s="807"/>
      <c r="I36" s="807"/>
      <c r="J36" s="807"/>
      <c r="K36" s="149"/>
      <c r="L36" s="149"/>
    </row>
    <row r="37" spans="1:12" s="842" customFormat="1" ht="39.75" customHeight="1">
      <c r="A37" s="145"/>
      <c r="B37" s="1059" t="s">
        <v>41</v>
      </c>
      <c r="C37" s="1059"/>
      <c r="D37" s="1059"/>
      <c r="E37" s="1059"/>
      <c r="F37" s="1059"/>
      <c r="G37" s="1059"/>
      <c r="H37" s="1059"/>
      <c r="I37" s="1059"/>
      <c r="J37" s="1059"/>
      <c r="K37" s="1059"/>
      <c r="L37" s="1059"/>
    </row>
    <row r="38" spans="1:12" s="842" customFormat="1" ht="15.95">
      <c r="A38" s="145"/>
      <c r="B38" s="1060" t="s">
        <v>42</v>
      </c>
      <c r="C38" s="1060"/>
      <c r="D38" s="1060"/>
      <c r="E38" s="1060"/>
      <c r="F38" s="1060"/>
      <c r="G38" s="1060"/>
      <c r="H38" s="1060"/>
      <c r="I38" s="1060"/>
      <c r="J38" s="1060"/>
      <c r="K38" s="1060"/>
      <c r="L38" s="1060"/>
    </row>
    <row r="39" spans="1:12" ht="8.1" customHeight="1">
      <c r="A39" s="801"/>
      <c r="B39" s="801"/>
      <c r="C39" s="801"/>
      <c r="D39" s="801"/>
      <c r="E39" s="801"/>
      <c r="F39" s="801"/>
      <c r="G39" s="801"/>
      <c r="H39" s="801"/>
      <c r="I39" s="801"/>
      <c r="J39" s="801"/>
      <c r="K39" s="801"/>
      <c r="L39" s="802"/>
    </row>
    <row r="40" spans="1:12">
      <c r="A40" s="801"/>
      <c r="B40" s="1049" t="s">
        <v>43</v>
      </c>
      <c r="C40" s="1049"/>
      <c r="D40" s="1049"/>
      <c r="E40" s="1049"/>
      <c r="F40" s="1049"/>
      <c r="G40" s="1049"/>
      <c r="H40" s="1049"/>
      <c r="I40" s="1049"/>
      <c r="J40" s="1049"/>
      <c r="K40" s="1049"/>
      <c r="L40" s="1049"/>
    </row>
    <row r="41" spans="1:12">
      <c r="A41" s="801"/>
      <c r="B41" s="1049"/>
      <c r="C41" s="1049"/>
      <c r="D41" s="1049"/>
      <c r="E41" s="1049"/>
      <c r="F41" s="1049"/>
      <c r="G41" s="1049"/>
      <c r="H41" s="1049"/>
      <c r="I41" s="1049"/>
      <c r="J41" s="1049"/>
      <c r="K41" s="1049"/>
      <c r="L41" s="1049"/>
    </row>
    <row r="42" spans="1:12">
      <c r="A42" s="801"/>
      <c r="B42" s="1049"/>
      <c r="C42" s="1049"/>
      <c r="D42" s="1049"/>
      <c r="E42" s="1049"/>
      <c r="F42" s="1049"/>
      <c r="G42" s="1049"/>
      <c r="H42" s="1049"/>
      <c r="I42" s="1049"/>
      <c r="J42" s="1049"/>
      <c r="K42" s="1049"/>
      <c r="L42" s="1049"/>
    </row>
    <row r="43" spans="1:12">
      <c r="A43" s="801"/>
      <c r="B43" s="1049"/>
      <c r="C43" s="1049"/>
      <c r="D43" s="1049"/>
      <c r="E43" s="1049"/>
      <c r="F43" s="1049"/>
      <c r="G43" s="1049"/>
      <c r="H43" s="1049"/>
      <c r="I43" s="1049"/>
      <c r="J43" s="1049"/>
      <c r="K43" s="1049"/>
      <c r="L43" s="1049"/>
    </row>
    <row r="47" spans="1:12">
      <c r="F47" s="845"/>
    </row>
  </sheetData>
  <sheetProtection sheet="1" objects="1" scenarios="1"/>
  <customSheetViews>
    <customSheetView guid="{C18E9BE0-42F9-4C1A-9904-B3E737C711CA}" scale="85" showGridLines="0" fitToPage="1" printArea="1" view="pageBreakPreview">
      <selection activeCell="C9" sqref="C9"/>
      <pageMargins left="0" right="0" top="0" bottom="0" header="0" footer="0"/>
      <printOptions horizontalCentered="1"/>
      <pageSetup paperSize="9" scale="74" fitToHeight="0" orientation="portrait" r:id="rId1"/>
    </customSheetView>
    <customSheetView guid="{F9143849-2950-4A3C-ABFF-F8DA3D7B21DB}" scale="85" showGridLines="0" fitToPage="1" printArea="1" view="pageBreakPreview">
      <selection activeCell="I13" sqref="I13"/>
      <pageMargins left="0" right="0" top="0" bottom="0" header="0" footer="0"/>
      <printOptions horizontalCentered="1"/>
      <pageSetup paperSize="9" scale="74" fitToHeight="0" orientation="portrait" r:id="rId2"/>
    </customSheetView>
  </customSheetViews>
  <mergeCells count="10">
    <mergeCell ref="B40:L43"/>
    <mergeCell ref="D31:J35"/>
    <mergeCell ref="B37:L37"/>
    <mergeCell ref="B38:L38"/>
    <mergeCell ref="B23:L23"/>
    <mergeCell ref="B26:L26"/>
    <mergeCell ref="B27:L27"/>
    <mergeCell ref="B28:L28"/>
    <mergeCell ref="B29:L29"/>
    <mergeCell ref="B30:L30"/>
  </mergeCells>
  <phoneticPr fontId="4"/>
  <hyperlinks>
    <hyperlink ref="A5" location="'①-補助事業のご利用に関するアンケート'!A1" display="①" xr:uid="{25EF7CBC-F1F4-444D-95E9-11638C5E930F}"/>
    <hyperlink ref="A6" location="'②-寄附講座実施申請書'!A1" display="②" xr:uid="{7ABAE76C-0648-4778-B91A-7007D82DE8AC}"/>
    <hyperlink ref="A7" location="'③-別紙1.寄附講座実施計画の概要'!A1" display="③" xr:uid="{ABDF178B-8108-488A-AC68-526BDA238243}"/>
    <hyperlink ref="A9" location="'④-別紙1の別添Ⅰ.講師略歴書 '!A1" display="④" xr:uid="{94474B12-80BA-42D3-B549-4EE08D7A8BEE}"/>
    <hyperlink ref="A11" location="'⑤-別紙2.予算概算'!A1" display="⑦" xr:uid="{28AA6575-DF2D-499D-AB96-D599C176236D}"/>
    <hyperlink ref="A12" location="'⑤-別紙2.予算概算 (記入例)'!A1" display="⑧" xr:uid="{ACA4BCF6-5D3E-4A51-A54C-8A5DE132737C}"/>
    <hyperlink ref="A13" location="'⑦-別紙3.寄附講座日程案'!A1" display="⑦" xr:uid="{F57FDC77-4F3A-42B2-B4ED-3F10F8E24515}"/>
    <hyperlink ref="A14" location="'⑧-別紙4.個人情報の取り扱いについて'!A1" display="⑩" xr:uid="{313FE9CE-F91B-4357-9DE7-D4AC627A5087}"/>
    <hyperlink ref="A8" location="'③-別紙1.追加'!A1" display="④" xr:uid="{941DF058-A62D-4E83-A12F-39BB17A87E95}"/>
    <hyperlink ref="A10" location="'④-別紙1の別添Ⅱ講師・運営管理日程'!A1" display="⑥" xr:uid="{2F0BC4FA-E400-4641-935A-24B4BBA63E58}"/>
  </hyperlinks>
  <printOptions horizontalCentered="1"/>
  <pageMargins left="0.39370078740157483" right="0.39370078740157483" top="0.74803149606299213" bottom="0.74803149606299213" header="0.31496062992125984" footer="0.31496062992125984"/>
  <pageSetup paperSize="9" scale="70" orientation="portrait" blackAndWhite="1"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5260B-F5AB-4CCD-8B88-A0E57051D508}">
  <sheetPr codeName="Sheet11">
    <tabColor theme="5" tint="0.59999389629810485"/>
    <pageSetUpPr fitToPage="1"/>
  </sheetPr>
  <dimension ref="A1:AF125"/>
  <sheetViews>
    <sheetView view="pageBreakPreview" zoomScale="60" zoomScaleNormal="100" workbookViewId="0"/>
  </sheetViews>
  <sheetFormatPr defaultColWidth="10.5703125" defaultRowHeight="17.45"/>
  <cols>
    <col min="1" max="1" width="34.28515625" style="59" customWidth="1"/>
    <col min="2" max="2" width="13.85546875" style="69" customWidth="1"/>
    <col min="3" max="3" width="11.5703125" style="69" bestFit="1" customWidth="1"/>
    <col min="4" max="4" width="24.140625" style="59" customWidth="1"/>
    <col min="5" max="5" width="23.85546875" style="59" customWidth="1"/>
    <col min="6" max="6" width="9.85546875" style="59" customWidth="1"/>
    <col min="7" max="7" width="3.85546875" style="59" bestFit="1" customWidth="1"/>
    <col min="8" max="8" width="3.85546875" style="60" bestFit="1" customWidth="1"/>
    <col min="9" max="9" width="5.140625" style="59" customWidth="1"/>
    <col min="10" max="10" width="7" style="59" customWidth="1"/>
    <col min="11" max="11" width="3.85546875" style="59" bestFit="1" customWidth="1"/>
    <col min="12" max="12" width="5.5703125" style="59" bestFit="1" customWidth="1"/>
    <col min="13" max="13" width="4" style="59" customWidth="1"/>
    <col min="14" max="14" width="4.42578125" style="59" customWidth="1"/>
    <col min="15" max="15" width="6" style="59" customWidth="1"/>
    <col min="16" max="16" width="16.42578125" style="59" bestFit="1" customWidth="1"/>
    <col min="17" max="17" width="14.85546875" style="59" customWidth="1"/>
    <col min="18" max="18" width="11.5703125" style="847" bestFit="1" customWidth="1"/>
    <col min="19" max="19" width="10.5703125" style="847"/>
    <col min="20" max="20" width="22.140625" style="847" customWidth="1"/>
    <col min="21" max="28" width="10.5703125" style="847"/>
    <col min="29" max="268" width="10.5703125" style="59"/>
    <col min="269" max="269" width="30.42578125" style="59" customWidth="1"/>
    <col min="270" max="270" width="10.42578125" style="59" customWidth="1"/>
    <col min="271" max="271" width="70.42578125" style="59" customWidth="1"/>
    <col min="272" max="272" width="2.5703125" style="59" customWidth="1"/>
    <col min="273" max="524" width="10.5703125" style="59"/>
    <col min="525" max="525" width="30.42578125" style="59" customWidth="1"/>
    <col min="526" max="526" width="10.42578125" style="59" customWidth="1"/>
    <col min="527" max="527" width="70.42578125" style="59" customWidth="1"/>
    <col min="528" max="528" width="2.5703125" style="59" customWidth="1"/>
    <col min="529" max="780" width="10.5703125" style="59"/>
    <col min="781" max="781" width="30.42578125" style="59" customWidth="1"/>
    <col min="782" max="782" width="10.42578125" style="59" customWidth="1"/>
    <col min="783" max="783" width="70.42578125" style="59" customWidth="1"/>
    <col min="784" max="784" width="2.5703125" style="59" customWidth="1"/>
    <col min="785" max="1036" width="10.5703125" style="59"/>
    <col min="1037" max="1037" width="30.42578125" style="59" customWidth="1"/>
    <col min="1038" max="1038" width="10.42578125" style="59" customWidth="1"/>
    <col min="1039" max="1039" width="70.42578125" style="59" customWidth="1"/>
    <col min="1040" max="1040" width="2.5703125" style="59" customWidth="1"/>
    <col min="1041" max="1292" width="10.5703125" style="59"/>
    <col min="1293" max="1293" width="30.42578125" style="59" customWidth="1"/>
    <col min="1294" max="1294" width="10.42578125" style="59" customWidth="1"/>
    <col min="1295" max="1295" width="70.42578125" style="59" customWidth="1"/>
    <col min="1296" max="1296" width="2.5703125" style="59" customWidth="1"/>
    <col min="1297" max="1548" width="10.5703125" style="59"/>
    <col min="1549" max="1549" width="30.42578125" style="59" customWidth="1"/>
    <col min="1550" max="1550" width="10.42578125" style="59" customWidth="1"/>
    <col min="1551" max="1551" width="70.42578125" style="59" customWidth="1"/>
    <col min="1552" max="1552" width="2.5703125" style="59" customWidth="1"/>
    <col min="1553" max="1804" width="10.5703125" style="59"/>
    <col min="1805" max="1805" width="30.42578125" style="59" customWidth="1"/>
    <col min="1806" max="1806" width="10.42578125" style="59" customWidth="1"/>
    <col min="1807" max="1807" width="70.42578125" style="59" customWidth="1"/>
    <col min="1808" max="1808" width="2.5703125" style="59" customWidth="1"/>
    <col min="1809" max="2060" width="10.5703125" style="59"/>
    <col min="2061" max="2061" width="30.42578125" style="59" customWidth="1"/>
    <col min="2062" max="2062" width="10.42578125" style="59" customWidth="1"/>
    <col min="2063" max="2063" width="70.42578125" style="59" customWidth="1"/>
    <col min="2064" max="2064" width="2.5703125" style="59" customWidth="1"/>
    <col min="2065" max="2316" width="10.5703125" style="59"/>
    <col min="2317" max="2317" width="30.42578125" style="59" customWidth="1"/>
    <col min="2318" max="2318" width="10.42578125" style="59" customWidth="1"/>
    <col min="2319" max="2319" width="70.42578125" style="59" customWidth="1"/>
    <col min="2320" max="2320" width="2.5703125" style="59" customWidth="1"/>
    <col min="2321" max="2572" width="10.5703125" style="59"/>
    <col min="2573" max="2573" width="30.42578125" style="59" customWidth="1"/>
    <col min="2574" max="2574" width="10.42578125" style="59" customWidth="1"/>
    <col min="2575" max="2575" width="70.42578125" style="59" customWidth="1"/>
    <col min="2576" max="2576" width="2.5703125" style="59" customWidth="1"/>
    <col min="2577" max="2828" width="10.5703125" style="59"/>
    <col min="2829" max="2829" width="30.42578125" style="59" customWidth="1"/>
    <col min="2830" max="2830" width="10.42578125" style="59" customWidth="1"/>
    <col min="2831" max="2831" width="70.42578125" style="59" customWidth="1"/>
    <col min="2832" max="2832" width="2.5703125" style="59" customWidth="1"/>
    <col min="2833" max="3084" width="10.5703125" style="59"/>
    <col min="3085" max="3085" width="30.42578125" style="59" customWidth="1"/>
    <col min="3086" max="3086" width="10.42578125" style="59" customWidth="1"/>
    <col min="3087" max="3087" width="70.42578125" style="59" customWidth="1"/>
    <col min="3088" max="3088" width="2.5703125" style="59" customWidth="1"/>
    <col min="3089" max="3340" width="10.5703125" style="59"/>
    <col min="3341" max="3341" width="30.42578125" style="59" customWidth="1"/>
    <col min="3342" max="3342" width="10.42578125" style="59" customWidth="1"/>
    <col min="3343" max="3343" width="70.42578125" style="59" customWidth="1"/>
    <col min="3344" max="3344" width="2.5703125" style="59" customWidth="1"/>
    <col min="3345" max="3596" width="10.5703125" style="59"/>
    <col min="3597" max="3597" width="30.42578125" style="59" customWidth="1"/>
    <col min="3598" max="3598" width="10.42578125" style="59" customWidth="1"/>
    <col min="3599" max="3599" width="70.42578125" style="59" customWidth="1"/>
    <col min="3600" max="3600" width="2.5703125" style="59" customWidth="1"/>
    <col min="3601" max="3852" width="10.5703125" style="59"/>
    <col min="3853" max="3853" width="30.42578125" style="59" customWidth="1"/>
    <col min="3854" max="3854" width="10.42578125" style="59" customWidth="1"/>
    <col min="3855" max="3855" width="70.42578125" style="59" customWidth="1"/>
    <col min="3856" max="3856" width="2.5703125" style="59" customWidth="1"/>
    <col min="3857" max="4108" width="10.5703125" style="59"/>
    <col min="4109" max="4109" width="30.42578125" style="59" customWidth="1"/>
    <col min="4110" max="4110" width="10.42578125" style="59" customWidth="1"/>
    <col min="4111" max="4111" width="70.42578125" style="59" customWidth="1"/>
    <col min="4112" max="4112" width="2.5703125" style="59" customWidth="1"/>
    <col min="4113" max="4364" width="10.5703125" style="59"/>
    <col min="4365" max="4365" width="30.42578125" style="59" customWidth="1"/>
    <col min="4366" max="4366" width="10.42578125" style="59" customWidth="1"/>
    <col min="4367" max="4367" width="70.42578125" style="59" customWidth="1"/>
    <col min="4368" max="4368" width="2.5703125" style="59" customWidth="1"/>
    <col min="4369" max="4620" width="10.5703125" style="59"/>
    <col min="4621" max="4621" width="30.42578125" style="59" customWidth="1"/>
    <col min="4622" max="4622" width="10.42578125" style="59" customWidth="1"/>
    <col min="4623" max="4623" width="70.42578125" style="59" customWidth="1"/>
    <col min="4624" max="4624" width="2.5703125" style="59" customWidth="1"/>
    <col min="4625" max="4876" width="10.5703125" style="59"/>
    <col min="4877" max="4877" width="30.42578125" style="59" customWidth="1"/>
    <col min="4878" max="4878" width="10.42578125" style="59" customWidth="1"/>
    <col min="4879" max="4879" width="70.42578125" style="59" customWidth="1"/>
    <col min="4880" max="4880" width="2.5703125" style="59" customWidth="1"/>
    <col min="4881" max="5132" width="10.5703125" style="59"/>
    <col min="5133" max="5133" width="30.42578125" style="59" customWidth="1"/>
    <col min="5134" max="5134" width="10.42578125" style="59" customWidth="1"/>
    <col min="5135" max="5135" width="70.42578125" style="59" customWidth="1"/>
    <col min="5136" max="5136" width="2.5703125" style="59" customWidth="1"/>
    <col min="5137" max="5388" width="10.5703125" style="59"/>
    <col min="5389" max="5389" width="30.42578125" style="59" customWidth="1"/>
    <col min="5390" max="5390" width="10.42578125" style="59" customWidth="1"/>
    <col min="5391" max="5391" width="70.42578125" style="59" customWidth="1"/>
    <col min="5392" max="5392" width="2.5703125" style="59" customWidth="1"/>
    <col min="5393" max="5644" width="10.5703125" style="59"/>
    <col min="5645" max="5645" width="30.42578125" style="59" customWidth="1"/>
    <col min="5646" max="5646" width="10.42578125" style="59" customWidth="1"/>
    <col min="5647" max="5647" width="70.42578125" style="59" customWidth="1"/>
    <col min="5648" max="5648" width="2.5703125" style="59" customWidth="1"/>
    <col min="5649" max="5900" width="10.5703125" style="59"/>
    <col min="5901" max="5901" width="30.42578125" style="59" customWidth="1"/>
    <col min="5902" max="5902" width="10.42578125" style="59" customWidth="1"/>
    <col min="5903" max="5903" width="70.42578125" style="59" customWidth="1"/>
    <col min="5904" max="5904" width="2.5703125" style="59" customWidth="1"/>
    <col min="5905" max="6156" width="10.5703125" style="59"/>
    <col min="6157" max="6157" width="30.42578125" style="59" customWidth="1"/>
    <col min="6158" max="6158" width="10.42578125" style="59" customWidth="1"/>
    <col min="6159" max="6159" width="70.42578125" style="59" customWidth="1"/>
    <col min="6160" max="6160" width="2.5703125" style="59" customWidth="1"/>
    <col min="6161" max="6412" width="10.5703125" style="59"/>
    <col min="6413" max="6413" width="30.42578125" style="59" customWidth="1"/>
    <col min="6414" max="6414" width="10.42578125" style="59" customWidth="1"/>
    <col min="6415" max="6415" width="70.42578125" style="59" customWidth="1"/>
    <col min="6416" max="6416" width="2.5703125" style="59" customWidth="1"/>
    <col min="6417" max="6668" width="10.5703125" style="59"/>
    <col min="6669" max="6669" width="30.42578125" style="59" customWidth="1"/>
    <col min="6670" max="6670" width="10.42578125" style="59" customWidth="1"/>
    <col min="6671" max="6671" width="70.42578125" style="59" customWidth="1"/>
    <col min="6672" max="6672" width="2.5703125" style="59" customWidth="1"/>
    <col min="6673" max="6924" width="10.5703125" style="59"/>
    <col min="6925" max="6925" width="30.42578125" style="59" customWidth="1"/>
    <col min="6926" max="6926" width="10.42578125" style="59" customWidth="1"/>
    <col min="6927" max="6927" width="70.42578125" style="59" customWidth="1"/>
    <col min="6928" max="6928" width="2.5703125" style="59" customWidth="1"/>
    <col min="6929" max="7180" width="10.5703125" style="59"/>
    <col min="7181" max="7181" width="30.42578125" style="59" customWidth="1"/>
    <col min="7182" max="7182" width="10.42578125" style="59" customWidth="1"/>
    <col min="7183" max="7183" width="70.42578125" style="59" customWidth="1"/>
    <col min="7184" max="7184" width="2.5703125" style="59" customWidth="1"/>
    <col min="7185" max="7436" width="10.5703125" style="59"/>
    <col min="7437" max="7437" width="30.42578125" style="59" customWidth="1"/>
    <col min="7438" max="7438" width="10.42578125" style="59" customWidth="1"/>
    <col min="7439" max="7439" width="70.42578125" style="59" customWidth="1"/>
    <col min="7440" max="7440" width="2.5703125" style="59" customWidth="1"/>
    <col min="7441" max="7692" width="10.5703125" style="59"/>
    <col min="7693" max="7693" width="30.42578125" style="59" customWidth="1"/>
    <col min="7694" max="7694" width="10.42578125" style="59" customWidth="1"/>
    <col min="7695" max="7695" width="70.42578125" style="59" customWidth="1"/>
    <col min="7696" max="7696" width="2.5703125" style="59" customWidth="1"/>
    <col min="7697" max="7948" width="10.5703125" style="59"/>
    <col min="7949" max="7949" width="30.42578125" style="59" customWidth="1"/>
    <col min="7950" max="7950" width="10.42578125" style="59" customWidth="1"/>
    <col min="7951" max="7951" width="70.42578125" style="59" customWidth="1"/>
    <col min="7952" max="7952" width="2.5703125" style="59" customWidth="1"/>
    <col min="7953" max="8204" width="10.5703125" style="59"/>
    <col min="8205" max="8205" width="30.42578125" style="59" customWidth="1"/>
    <col min="8206" max="8206" width="10.42578125" style="59" customWidth="1"/>
    <col min="8207" max="8207" width="70.42578125" style="59" customWidth="1"/>
    <col min="8208" max="8208" width="2.5703125" style="59" customWidth="1"/>
    <col min="8209" max="8460" width="10.5703125" style="59"/>
    <col min="8461" max="8461" width="30.42578125" style="59" customWidth="1"/>
    <col min="8462" max="8462" width="10.42578125" style="59" customWidth="1"/>
    <col min="8463" max="8463" width="70.42578125" style="59" customWidth="1"/>
    <col min="8464" max="8464" width="2.5703125" style="59" customWidth="1"/>
    <col min="8465" max="8716" width="10.5703125" style="59"/>
    <col min="8717" max="8717" width="30.42578125" style="59" customWidth="1"/>
    <col min="8718" max="8718" width="10.42578125" style="59" customWidth="1"/>
    <col min="8719" max="8719" width="70.42578125" style="59" customWidth="1"/>
    <col min="8720" max="8720" width="2.5703125" style="59" customWidth="1"/>
    <col min="8721" max="8972" width="10.5703125" style="59"/>
    <col min="8973" max="8973" width="30.42578125" style="59" customWidth="1"/>
    <col min="8974" max="8974" width="10.42578125" style="59" customWidth="1"/>
    <col min="8975" max="8975" width="70.42578125" style="59" customWidth="1"/>
    <col min="8976" max="8976" width="2.5703125" style="59" customWidth="1"/>
    <col min="8977" max="9228" width="10.5703125" style="59"/>
    <col min="9229" max="9229" width="30.42578125" style="59" customWidth="1"/>
    <col min="9230" max="9230" width="10.42578125" style="59" customWidth="1"/>
    <col min="9231" max="9231" width="70.42578125" style="59" customWidth="1"/>
    <col min="9232" max="9232" width="2.5703125" style="59" customWidth="1"/>
    <col min="9233" max="9484" width="10.5703125" style="59"/>
    <col min="9485" max="9485" width="30.42578125" style="59" customWidth="1"/>
    <col min="9486" max="9486" width="10.42578125" style="59" customWidth="1"/>
    <col min="9487" max="9487" width="70.42578125" style="59" customWidth="1"/>
    <col min="9488" max="9488" width="2.5703125" style="59" customWidth="1"/>
    <col min="9489" max="9740" width="10.5703125" style="59"/>
    <col min="9741" max="9741" width="30.42578125" style="59" customWidth="1"/>
    <col min="9742" max="9742" width="10.42578125" style="59" customWidth="1"/>
    <col min="9743" max="9743" width="70.42578125" style="59" customWidth="1"/>
    <col min="9744" max="9744" width="2.5703125" style="59" customWidth="1"/>
    <col min="9745" max="9996" width="10.5703125" style="59"/>
    <col min="9997" max="9997" width="30.42578125" style="59" customWidth="1"/>
    <col min="9998" max="9998" width="10.42578125" style="59" customWidth="1"/>
    <col min="9999" max="9999" width="70.42578125" style="59" customWidth="1"/>
    <col min="10000" max="10000" width="2.5703125" style="59" customWidth="1"/>
    <col min="10001" max="10252" width="10.5703125" style="59"/>
    <col min="10253" max="10253" width="30.42578125" style="59" customWidth="1"/>
    <col min="10254" max="10254" width="10.42578125" style="59" customWidth="1"/>
    <col min="10255" max="10255" width="70.42578125" style="59" customWidth="1"/>
    <col min="10256" max="10256" width="2.5703125" style="59" customWidth="1"/>
    <col min="10257" max="10508" width="10.5703125" style="59"/>
    <col min="10509" max="10509" width="30.42578125" style="59" customWidth="1"/>
    <col min="10510" max="10510" width="10.42578125" style="59" customWidth="1"/>
    <col min="10511" max="10511" width="70.42578125" style="59" customWidth="1"/>
    <col min="10512" max="10512" width="2.5703125" style="59" customWidth="1"/>
    <col min="10513" max="10764" width="10.5703125" style="59"/>
    <col min="10765" max="10765" width="30.42578125" style="59" customWidth="1"/>
    <col min="10766" max="10766" width="10.42578125" style="59" customWidth="1"/>
    <col min="10767" max="10767" width="70.42578125" style="59" customWidth="1"/>
    <col min="10768" max="10768" width="2.5703125" style="59" customWidth="1"/>
    <col min="10769" max="11020" width="10.5703125" style="59"/>
    <col min="11021" max="11021" width="30.42578125" style="59" customWidth="1"/>
    <col min="11022" max="11022" width="10.42578125" style="59" customWidth="1"/>
    <col min="11023" max="11023" width="70.42578125" style="59" customWidth="1"/>
    <col min="11024" max="11024" width="2.5703125" style="59" customWidth="1"/>
    <col min="11025" max="11276" width="10.5703125" style="59"/>
    <col min="11277" max="11277" width="30.42578125" style="59" customWidth="1"/>
    <col min="11278" max="11278" width="10.42578125" style="59" customWidth="1"/>
    <col min="11279" max="11279" width="70.42578125" style="59" customWidth="1"/>
    <col min="11280" max="11280" width="2.5703125" style="59" customWidth="1"/>
    <col min="11281" max="11532" width="10.5703125" style="59"/>
    <col min="11533" max="11533" width="30.42578125" style="59" customWidth="1"/>
    <col min="11534" max="11534" width="10.42578125" style="59" customWidth="1"/>
    <col min="11535" max="11535" width="70.42578125" style="59" customWidth="1"/>
    <col min="11536" max="11536" width="2.5703125" style="59" customWidth="1"/>
    <col min="11537" max="11788" width="10.5703125" style="59"/>
    <col min="11789" max="11789" width="30.42578125" style="59" customWidth="1"/>
    <col min="11790" max="11790" width="10.42578125" style="59" customWidth="1"/>
    <col min="11791" max="11791" width="70.42578125" style="59" customWidth="1"/>
    <col min="11792" max="11792" width="2.5703125" style="59" customWidth="1"/>
    <col min="11793" max="12044" width="10.5703125" style="59"/>
    <col min="12045" max="12045" width="30.42578125" style="59" customWidth="1"/>
    <col min="12046" max="12046" width="10.42578125" style="59" customWidth="1"/>
    <col min="12047" max="12047" width="70.42578125" style="59" customWidth="1"/>
    <col min="12048" max="12048" width="2.5703125" style="59" customWidth="1"/>
    <col min="12049" max="12300" width="10.5703125" style="59"/>
    <col min="12301" max="12301" width="30.42578125" style="59" customWidth="1"/>
    <col min="12302" max="12302" width="10.42578125" style="59" customWidth="1"/>
    <col min="12303" max="12303" width="70.42578125" style="59" customWidth="1"/>
    <col min="12304" max="12304" width="2.5703125" style="59" customWidth="1"/>
    <col min="12305" max="12556" width="10.5703125" style="59"/>
    <col min="12557" max="12557" width="30.42578125" style="59" customWidth="1"/>
    <col min="12558" max="12558" width="10.42578125" style="59" customWidth="1"/>
    <col min="12559" max="12559" width="70.42578125" style="59" customWidth="1"/>
    <col min="12560" max="12560" width="2.5703125" style="59" customWidth="1"/>
    <col min="12561" max="12812" width="10.5703125" style="59"/>
    <col min="12813" max="12813" width="30.42578125" style="59" customWidth="1"/>
    <col min="12814" max="12814" width="10.42578125" style="59" customWidth="1"/>
    <col min="12815" max="12815" width="70.42578125" style="59" customWidth="1"/>
    <col min="12816" max="12816" width="2.5703125" style="59" customWidth="1"/>
    <col min="12817" max="13068" width="10.5703125" style="59"/>
    <col min="13069" max="13069" width="30.42578125" style="59" customWidth="1"/>
    <col min="13070" max="13070" width="10.42578125" style="59" customWidth="1"/>
    <col min="13071" max="13071" width="70.42578125" style="59" customWidth="1"/>
    <col min="13072" max="13072" width="2.5703125" style="59" customWidth="1"/>
    <col min="13073" max="13324" width="10.5703125" style="59"/>
    <col min="13325" max="13325" width="30.42578125" style="59" customWidth="1"/>
    <col min="13326" max="13326" width="10.42578125" style="59" customWidth="1"/>
    <col min="13327" max="13327" width="70.42578125" style="59" customWidth="1"/>
    <col min="13328" max="13328" width="2.5703125" style="59" customWidth="1"/>
    <col min="13329" max="13580" width="10.5703125" style="59"/>
    <col min="13581" max="13581" width="30.42578125" style="59" customWidth="1"/>
    <col min="13582" max="13582" width="10.42578125" style="59" customWidth="1"/>
    <col min="13583" max="13583" width="70.42578125" style="59" customWidth="1"/>
    <col min="13584" max="13584" width="2.5703125" style="59" customWidth="1"/>
    <col min="13585" max="13836" width="10.5703125" style="59"/>
    <col min="13837" max="13837" width="30.42578125" style="59" customWidth="1"/>
    <col min="13838" max="13838" width="10.42578125" style="59" customWidth="1"/>
    <col min="13839" max="13839" width="70.42578125" style="59" customWidth="1"/>
    <col min="13840" max="13840" width="2.5703125" style="59" customWidth="1"/>
    <col min="13841" max="14092" width="10.5703125" style="59"/>
    <col min="14093" max="14093" width="30.42578125" style="59" customWidth="1"/>
    <col min="14094" max="14094" width="10.42578125" style="59" customWidth="1"/>
    <col min="14095" max="14095" width="70.42578125" style="59" customWidth="1"/>
    <col min="14096" max="14096" width="2.5703125" style="59" customWidth="1"/>
    <col min="14097" max="14348" width="10.5703125" style="59"/>
    <col min="14349" max="14349" width="30.42578125" style="59" customWidth="1"/>
    <col min="14350" max="14350" width="10.42578125" style="59" customWidth="1"/>
    <col min="14351" max="14351" width="70.42578125" style="59" customWidth="1"/>
    <col min="14352" max="14352" width="2.5703125" style="59" customWidth="1"/>
    <col min="14353" max="14604" width="10.5703125" style="59"/>
    <col min="14605" max="14605" width="30.42578125" style="59" customWidth="1"/>
    <col min="14606" max="14606" width="10.42578125" style="59" customWidth="1"/>
    <col min="14607" max="14607" width="70.42578125" style="59" customWidth="1"/>
    <col min="14608" max="14608" width="2.5703125" style="59" customWidth="1"/>
    <col min="14609" max="14860" width="10.5703125" style="59"/>
    <col min="14861" max="14861" width="30.42578125" style="59" customWidth="1"/>
    <col min="14862" max="14862" width="10.42578125" style="59" customWidth="1"/>
    <col min="14863" max="14863" width="70.42578125" style="59" customWidth="1"/>
    <col min="14864" max="14864" width="2.5703125" style="59" customWidth="1"/>
    <col min="14865" max="15116" width="10.5703125" style="59"/>
    <col min="15117" max="15117" width="30.42578125" style="59" customWidth="1"/>
    <col min="15118" max="15118" width="10.42578125" style="59" customWidth="1"/>
    <col min="15119" max="15119" width="70.42578125" style="59" customWidth="1"/>
    <col min="15120" max="15120" width="2.5703125" style="59" customWidth="1"/>
    <col min="15121" max="15372" width="10.5703125" style="59"/>
    <col min="15373" max="15373" width="30.42578125" style="59" customWidth="1"/>
    <col min="15374" max="15374" width="10.42578125" style="59" customWidth="1"/>
    <col min="15375" max="15375" width="70.42578125" style="59" customWidth="1"/>
    <col min="15376" max="15376" width="2.5703125" style="59" customWidth="1"/>
    <col min="15377" max="15628" width="10.5703125" style="59"/>
    <col min="15629" max="15629" width="30.42578125" style="59" customWidth="1"/>
    <col min="15630" max="15630" width="10.42578125" style="59" customWidth="1"/>
    <col min="15631" max="15631" width="70.42578125" style="59" customWidth="1"/>
    <col min="15632" max="15632" width="2.5703125" style="59" customWidth="1"/>
    <col min="15633" max="15884" width="10.5703125" style="59"/>
    <col min="15885" max="15885" width="30.42578125" style="59" customWidth="1"/>
    <col min="15886" max="15886" width="10.42578125" style="59" customWidth="1"/>
    <col min="15887" max="15887" width="70.42578125" style="59" customWidth="1"/>
    <col min="15888" max="15888" width="2.5703125" style="59" customWidth="1"/>
    <col min="15889" max="16140" width="10.5703125" style="59"/>
    <col min="16141" max="16141" width="30.42578125" style="59" customWidth="1"/>
    <col min="16142" max="16142" width="10.42578125" style="59" customWidth="1"/>
    <col min="16143" max="16143" width="70.42578125" style="59" customWidth="1"/>
    <col min="16144" max="16144" width="2.5703125" style="59" customWidth="1"/>
    <col min="16145" max="16384" width="10.5703125" style="59"/>
  </cols>
  <sheetData>
    <row r="1" spans="1:32" ht="21" customHeight="1">
      <c r="A1" s="846"/>
      <c r="B1" s="57"/>
      <c r="C1" s="57"/>
      <c r="D1" s="58"/>
      <c r="E1" s="58"/>
      <c r="P1" s="679" t="s">
        <v>562</v>
      </c>
      <c r="Q1" s="136"/>
      <c r="U1" s="848"/>
    </row>
    <row r="2" spans="1:32" ht="18.95">
      <c r="A2" s="61"/>
      <c r="B2" s="62"/>
      <c r="C2" s="62"/>
      <c r="D2" s="58"/>
      <c r="E2" s="58"/>
      <c r="F2" s="1584">
        <f>B8</f>
        <v>6948650</v>
      </c>
      <c r="G2" s="1585"/>
      <c r="H2" s="64" t="s">
        <v>563</v>
      </c>
      <c r="I2" s="1584">
        <f>F2/3</f>
        <v>2316216.6666666665</v>
      </c>
      <c r="J2" s="1585"/>
      <c r="K2" s="64" t="s">
        <v>563</v>
      </c>
      <c r="L2" s="1586">
        <f>F2*10%</f>
        <v>694865</v>
      </c>
      <c r="M2" s="1587"/>
      <c r="N2" s="1588"/>
      <c r="O2" s="143" t="s">
        <v>564</v>
      </c>
      <c r="P2" s="978">
        <f>B8-(B8*1/3)-(B8*10%)</f>
        <v>3937568.333333334</v>
      </c>
      <c r="U2" s="848"/>
    </row>
    <row r="3" spans="1:32" ht="36.950000000000003" customHeight="1">
      <c r="A3" s="1589"/>
      <c r="B3" s="1589"/>
      <c r="C3" s="1589"/>
      <c r="D3" s="1589"/>
      <c r="E3" s="65"/>
      <c r="F3" s="1590" t="s">
        <v>565</v>
      </c>
      <c r="G3" s="1590"/>
      <c r="H3" s="849"/>
      <c r="I3" s="1591" t="s">
        <v>566</v>
      </c>
      <c r="J3" s="1591"/>
      <c r="K3" s="849"/>
      <c r="L3" s="1590" t="s">
        <v>567</v>
      </c>
      <c r="M3" s="1590"/>
      <c r="N3" s="1590"/>
      <c r="O3" s="67"/>
      <c r="P3" s="144" t="s">
        <v>568</v>
      </c>
      <c r="Q3" s="67"/>
      <c r="U3" s="850"/>
    </row>
    <row r="4" spans="1:32" ht="25.5">
      <c r="A4" s="65"/>
      <c r="B4" s="65"/>
      <c r="C4" s="65"/>
      <c r="D4" s="65"/>
      <c r="E4" s="65"/>
      <c r="F4" s="66"/>
      <c r="G4" s="67"/>
      <c r="H4" s="67"/>
      <c r="I4" s="67"/>
      <c r="J4" s="67"/>
      <c r="K4" s="67"/>
      <c r="L4" s="67"/>
      <c r="M4" s="67"/>
      <c r="N4" s="67"/>
      <c r="O4" s="67"/>
      <c r="P4" s="67"/>
      <c r="Q4" s="67"/>
    </row>
    <row r="5" spans="1:32" ht="18.95">
      <c r="A5" s="1580" t="s">
        <v>622</v>
      </c>
      <c r="B5" s="1580"/>
      <c r="C5" s="1580"/>
      <c r="D5" s="1580"/>
      <c r="E5" s="1580"/>
      <c r="F5" s="1580"/>
      <c r="G5" s="1580"/>
      <c r="H5" s="1580"/>
      <c r="I5" s="1580"/>
      <c r="J5" s="1580"/>
      <c r="K5" s="1580"/>
      <c r="L5" s="1580"/>
      <c r="M5" s="1580"/>
      <c r="N5" s="1580"/>
      <c r="O5" s="1580"/>
      <c r="P5" s="1580"/>
      <c r="Q5" s="1580"/>
    </row>
    <row r="6" spans="1:32">
      <c r="A6" s="68" t="s">
        <v>570</v>
      </c>
      <c r="D6" s="70" t="s">
        <v>571</v>
      </c>
      <c r="E6" s="70"/>
      <c r="F6" s="70"/>
      <c r="G6" s="70"/>
      <c r="I6" s="70"/>
      <c r="J6" s="70"/>
      <c r="K6" s="70"/>
      <c r="L6" s="70"/>
      <c r="M6" s="70"/>
      <c r="N6" s="70"/>
      <c r="O6" s="70"/>
      <c r="P6" s="70"/>
      <c r="Q6" s="70"/>
    </row>
    <row r="7" spans="1:32" s="60" customFormat="1" ht="45" customHeight="1">
      <c r="A7" s="939" t="s">
        <v>623</v>
      </c>
      <c r="B7" s="851" t="s">
        <v>573</v>
      </c>
      <c r="C7" s="852" t="s">
        <v>574</v>
      </c>
      <c r="D7" s="1582" t="s">
        <v>575</v>
      </c>
      <c r="E7" s="1583"/>
      <c r="F7" s="1581" t="s">
        <v>576</v>
      </c>
      <c r="G7" s="1581"/>
      <c r="H7" s="1581"/>
      <c r="I7" s="1581"/>
      <c r="J7" s="1581"/>
      <c r="K7" s="1581"/>
      <c r="L7" s="1581"/>
      <c r="M7" s="1581"/>
      <c r="N7" s="1581"/>
      <c r="O7" s="1581"/>
      <c r="P7" s="853" t="s">
        <v>624</v>
      </c>
      <c r="Q7" s="854" t="s">
        <v>578</v>
      </c>
      <c r="R7" s="847"/>
      <c r="S7" s="847"/>
      <c r="T7" s="847"/>
      <c r="U7" s="847"/>
      <c r="V7" s="847"/>
      <c r="W7" s="847"/>
      <c r="X7" s="847"/>
      <c r="Y7" s="847"/>
      <c r="Z7" s="847"/>
      <c r="AA7" s="847"/>
      <c r="AB7" s="847"/>
      <c r="AC7" s="71"/>
      <c r="AD7" s="71"/>
      <c r="AE7" s="71"/>
      <c r="AF7" s="71"/>
    </row>
    <row r="8" spans="1:32" s="60" customFormat="1" ht="20.100000000000001" customHeight="1">
      <c r="A8" s="940" t="s">
        <v>579</v>
      </c>
      <c r="B8" s="979">
        <f>SUM(B9,B64,B79,B87,B98,B84)</f>
        <v>6948650</v>
      </c>
      <c r="C8" s="73"/>
      <c r="D8" s="1592"/>
      <c r="E8" s="1593"/>
      <c r="F8" s="469"/>
      <c r="G8" s="74"/>
      <c r="H8" s="75"/>
      <c r="I8" s="74"/>
      <c r="J8" s="74"/>
      <c r="K8" s="74"/>
      <c r="L8" s="76"/>
      <c r="M8" s="76"/>
      <c r="N8" s="76"/>
      <c r="O8" s="77"/>
      <c r="P8" s="979">
        <f>SUM(P9,P64,P79,P87,P98,P84)</f>
        <v>4123375</v>
      </c>
      <c r="Q8" s="979">
        <f>SUM(Q9,Q64,Q79,Q87,Q98,Q84)</f>
        <v>2825275</v>
      </c>
      <c r="R8" s="847"/>
      <c r="S8" s="847"/>
      <c r="T8" s="847"/>
      <c r="U8" s="850"/>
      <c r="V8" s="847"/>
      <c r="W8" s="847"/>
      <c r="X8" s="847"/>
      <c r="Y8" s="847"/>
      <c r="Z8" s="847"/>
      <c r="AA8" s="847"/>
      <c r="AB8" s="847"/>
      <c r="AC8" s="71"/>
      <c r="AD8" s="71"/>
      <c r="AE8" s="71"/>
      <c r="AF8" s="71"/>
    </row>
    <row r="9" spans="1:32" ht="20.100000000000001" customHeight="1">
      <c r="A9" s="941" t="s">
        <v>580</v>
      </c>
      <c r="B9" s="980">
        <f>SUM(B10,B12+B21+B28+B39+B43+B46+B52+B58+B61)</f>
        <v>5608250</v>
      </c>
      <c r="C9" s="72"/>
      <c r="D9" s="1592"/>
      <c r="E9" s="1593"/>
      <c r="F9" s="470"/>
      <c r="G9" s="78"/>
      <c r="H9" s="79"/>
      <c r="I9" s="78"/>
      <c r="J9" s="78"/>
      <c r="K9" s="78"/>
      <c r="L9" s="80"/>
      <c r="M9" s="80"/>
      <c r="N9" s="80"/>
      <c r="O9" s="81"/>
      <c r="P9" s="980">
        <f>SUM(P10+P12+P21+P28+P39+P43+P46+P52+P58+P61)</f>
        <v>3926875</v>
      </c>
      <c r="Q9" s="980">
        <f>SUM(Q10+Q12+Q21+Q28+Q39+Q43+Q46+Q52+Q58+Q61)</f>
        <v>1681375</v>
      </c>
      <c r="U9" s="850"/>
    </row>
    <row r="10" spans="1:32" ht="20.45" customHeight="1">
      <c r="A10" s="941" t="s">
        <v>581</v>
      </c>
      <c r="B10" s="981">
        <f>SUM(P11:Q11)</f>
        <v>200000</v>
      </c>
      <c r="C10" s="142"/>
      <c r="D10" s="1562"/>
      <c r="E10" s="1563"/>
      <c r="F10" s="471"/>
      <c r="G10" s="90"/>
      <c r="H10" s="90"/>
      <c r="I10" s="91"/>
      <c r="J10" s="92"/>
      <c r="K10" s="90"/>
      <c r="L10" s="91"/>
      <c r="M10" s="93"/>
      <c r="N10" s="91"/>
      <c r="O10" s="94"/>
      <c r="P10" s="970">
        <f>SUM(P11:P11)</f>
        <v>200000</v>
      </c>
      <c r="Q10" s="970">
        <f>SUM(Q11:Q11)</f>
        <v>0</v>
      </c>
      <c r="U10" s="850"/>
    </row>
    <row r="11" spans="1:32" ht="17.45" customHeight="1">
      <c r="A11" s="942"/>
      <c r="B11" s="971"/>
      <c r="C11" s="492" t="s">
        <v>625</v>
      </c>
      <c r="D11" s="1570" t="s">
        <v>626</v>
      </c>
      <c r="E11" s="1571"/>
      <c r="F11" s="704">
        <v>200000</v>
      </c>
      <c r="G11" s="95" t="s">
        <v>583</v>
      </c>
      <c r="H11" s="96" t="s">
        <v>584</v>
      </c>
      <c r="I11" s="453">
        <v>1</v>
      </c>
      <c r="J11" s="98" t="s">
        <v>585</v>
      </c>
      <c r="K11" s="96"/>
      <c r="L11" s="97"/>
      <c r="M11" s="95"/>
      <c r="N11" s="122"/>
      <c r="O11" s="107"/>
      <c r="P11" s="982">
        <f>IF(C11="本年度", PRODUCT(F11, I11, L11, N11), "")</f>
        <v>200000</v>
      </c>
      <c r="Q11" s="982" t="str">
        <f>IF(C11="翌年度", PRODUCT(F11, I11, L11, N11), "")</f>
        <v/>
      </c>
      <c r="U11" s="850"/>
    </row>
    <row r="12" spans="1:32" ht="20.45" customHeight="1">
      <c r="A12" s="941" t="s">
        <v>586</v>
      </c>
      <c r="B12" s="981">
        <f>SUM(P13:Q20)</f>
        <v>1446000</v>
      </c>
      <c r="C12" s="89"/>
      <c r="D12" s="1562"/>
      <c r="E12" s="1563"/>
      <c r="F12" s="705"/>
      <c r="G12" s="90"/>
      <c r="H12" s="90"/>
      <c r="I12" s="91"/>
      <c r="J12" s="92"/>
      <c r="K12" s="90"/>
      <c r="L12" s="91"/>
      <c r="M12" s="93"/>
      <c r="N12" s="91"/>
      <c r="O12" s="94"/>
      <c r="P12" s="970">
        <f>SUM(P13:P20)</f>
        <v>723000</v>
      </c>
      <c r="Q12" s="970">
        <f>SUM(Q13:Q20)</f>
        <v>723000</v>
      </c>
      <c r="U12" s="850"/>
    </row>
    <row r="13" spans="1:32" ht="17.45" customHeight="1">
      <c r="A13" s="942"/>
      <c r="B13" s="983"/>
      <c r="C13" s="498" t="s">
        <v>625</v>
      </c>
      <c r="D13" s="1570" t="s">
        <v>627</v>
      </c>
      <c r="E13" s="1571"/>
      <c r="F13" s="706">
        <v>17500</v>
      </c>
      <c r="G13" s="112" t="s">
        <v>583</v>
      </c>
      <c r="H13" s="113" t="s">
        <v>584</v>
      </c>
      <c r="I13" s="114">
        <v>30</v>
      </c>
      <c r="J13" s="478" t="s">
        <v>587</v>
      </c>
      <c r="K13" s="113" t="s">
        <v>584</v>
      </c>
      <c r="L13" s="114">
        <v>1</v>
      </c>
      <c r="M13" s="465" t="s">
        <v>225</v>
      </c>
      <c r="N13" s="114">
        <v>1</v>
      </c>
      <c r="O13" s="481" t="s">
        <v>588</v>
      </c>
      <c r="P13" s="972">
        <f t="shared" ref="P13:P20" si="0">IF(C13="本年度", PRODUCT(F13, I13, L13, N13), "")</f>
        <v>525000</v>
      </c>
      <c r="Q13" s="972" t="str">
        <f>IF(C13="翌年度", PRODUCT(F13, I13, L13, N13), "")</f>
        <v/>
      </c>
    </row>
    <row r="14" spans="1:32" ht="17.45" customHeight="1">
      <c r="A14" s="942"/>
      <c r="B14" s="983"/>
      <c r="C14" s="494" t="s">
        <v>625</v>
      </c>
      <c r="D14" s="1576" t="s">
        <v>628</v>
      </c>
      <c r="E14" s="1577"/>
      <c r="F14" s="707">
        <v>6600</v>
      </c>
      <c r="G14" s="99" t="s">
        <v>583</v>
      </c>
      <c r="H14" s="100" t="s">
        <v>584</v>
      </c>
      <c r="I14" s="101">
        <v>30</v>
      </c>
      <c r="J14" s="102" t="s">
        <v>587</v>
      </c>
      <c r="K14" s="100" t="s">
        <v>584</v>
      </c>
      <c r="L14" s="101">
        <v>1</v>
      </c>
      <c r="M14" s="103" t="s">
        <v>225</v>
      </c>
      <c r="N14" s="101">
        <v>1</v>
      </c>
      <c r="O14" s="104" t="s">
        <v>588</v>
      </c>
      <c r="P14" s="973">
        <f t="shared" si="0"/>
        <v>198000</v>
      </c>
      <c r="Q14" s="973" t="str">
        <f t="shared" ref="Q14:Q20" si="1">IF(C14="翌年度", PRODUCT(F14, I14, L14, N14), "")</f>
        <v/>
      </c>
    </row>
    <row r="15" spans="1:32" ht="17.45" customHeight="1">
      <c r="A15" s="942"/>
      <c r="B15" s="983"/>
      <c r="C15" s="494" t="s">
        <v>629</v>
      </c>
      <c r="D15" s="1576" t="s">
        <v>627</v>
      </c>
      <c r="E15" s="1577"/>
      <c r="F15" s="707">
        <v>17500</v>
      </c>
      <c r="G15" s="99" t="s">
        <v>583</v>
      </c>
      <c r="H15" s="100" t="s">
        <v>584</v>
      </c>
      <c r="I15" s="101">
        <v>30</v>
      </c>
      <c r="J15" s="102" t="s">
        <v>587</v>
      </c>
      <c r="K15" s="100" t="s">
        <v>584</v>
      </c>
      <c r="L15" s="101">
        <v>1</v>
      </c>
      <c r="M15" s="103" t="s">
        <v>225</v>
      </c>
      <c r="N15" s="101">
        <v>1</v>
      </c>
      <c r="O15" s="104" t="s">
        <v>588</v>
      </c>
      <c r="P15" s="973" t="str">
        <f t="shared" si="0"/>
        <v/>
      </c>
      <c r="Q15" s="973">
        <f t="shared" si="1"/>
        <v>525000</v>
      </c>
    </row>
    <row r="16" spans="1:32" ht="17.45" customHeight="1">
      <c r="A16" s="942"/>
      <c r="B16" s="983"/>
      <c r="C16" s="494" t="s">
        <v>629</v>
      </c>
      <c r="D16" s="1576" t="s">
        <v>628</v>
      </c>
      <c r="E16" s="1577"/>
      <c r="F16" s="707">
        <v>6600</v>
      </c>
      <c r="G16" s="99" t="s">
        <v>583</v>
      </c>
      <c r="H16" s="100" t="s">
        <v>584</v>
      </c>
      <c r="I16" s="101">
        <v>30</v>
      </c>
      <c r="J16" s="102" t="s">
        <v>587</v>
      </c>
      <c r="K16" s="100" t="s">
        <v>584</v>
      </c>
      <c r="L16" s="101">
        <v>1</v>
      </c>
      <c r="M16" s="103" t="s">
        <v>225</v>
      </c>
      <c r="N16" s="101">
        <v>1</v>
      </c>
      <c r="O16" s="104" t="s">
        <v>588</v>
      </c>
      <c r="P16" s="973" t="str">
        <f t="shared" si="0"/>
        <v/>
      </c>
      <c r="Q16" s="973">
        <f t="shared" si="1"/>
        <v>198000</v>
      </c>
    </row>
    <row r="17" spans="1:21" ht="17.45" customHeight="1">
      <c r="A17" s="942"/>
      <c r="B17" s="983"/>
      <c r="C17" s="935"/>
      <c r="D17" s="1576"/>
      <c r="E17" s="1577"/>
      <c r="F17" s="707"/>
      <c r="G17" s="99" t="s">
        <v>583</v>
      </c>
      <c r="H17" s="100" t="s">
        <v>584</v>
      </c>
      <c r="I17" s="101"/>
      <c r="J17" s="102" t="s">
        <v>587</v>
      </c>
      <c r="K17" s="100" t="s">
        <v>584</v>
      </c>
      <c r="L17" s="101"/>
      <c r="M17" s="103" t="s">
        <v>225</v>
      </c>
      <c r="N17" s="101"/>
      <c r="O17" s="104" t="s">
        <v>588</v>
      </c>
      <c r="P17" s="973" t="str">
        <f t="shared" si="0"/>
        <v/>
      </c>
      <c r="Q17" s="973" t="str">
        <f t="shared" si="1"/>
        <v/>
      </c>
    </row>
    <row r="18" spans="1:21" ht="17.45" customHeight="1">
      <c r="A18" s="942"/>
      <c r="B18" s="983"/>
      <c r="C18" s="935"/>
      <c r="D18" s="1576"/>
      <c r="E18" s="1577"/>
      <c r="F18" s="707"/>
      <c r="G18" s="99" t="s">
        <v>583</v>
      </c>
      <c r="H18" s="100" t="s">
        <v>584</v>
      </c>
      <c r="I18" s="101"/>
      <c r="J18" s="102" t="s">
        <v>587</v>
      </c>
      <c r="K18" s="100" t="s">
        <v>584</v>
      </c>
      <c r="L18" s="101"/>
      <c r="M18" s="103" t="s">
        <v>225</v>
      </c>
      <c r="N18" s="101"/>
      <c r="O18" s="104" t="s">
        <v>588</v>
      </c>
      <c r="P18" s="973" t="str">
        <f t="shared" si="0"/>
        <v/>
      </c>
      <c r="Q18" s="973" t="str">
        <f t="shared" si="1"/>
        <v/>
      </c>
    </row>
    <row r="19" spans="1:21" ht="17.45" customHeight="1">
      <c r="A19" s="942"/>
      <c r="B19" s="983"/>
      <c r="C19" s="935"/>
      <c r="D19" s="1576"/>
      <c r="E19" s="1577"/>
      <c r="F19" s="707"/>
      <c r="G19" s="99" t="s">
        <v>583</v>
      </c>
      <c r="H19" s="100" t="s">
        <v>584</v>
      </c>
      <c r="I19" s="101"/>
      <c r="J19" s="102" t="s">
        <v>587</v>
      </c>
      <c r="K19" s="100" t="s">
        <v>584</v>
      </c>
      <c r="L19" s="101"/>
      <c r="M19" s="103" t="s">
        <v>225</v>
      </c>
      <c r="N19" s="101"/>
      <c r="O19" s="104" t="s">
        <v>588</v>
      </c>
      <c r="P19" s="973" t="str">
        <f t="shared" si="0"/>
        <v/>
      </c>
      <c r="Q19" s="973" t="str">
        <f t="shared" si="1"/>
        <v/>
      </c>
      <c r="U19" s="850"/>
    </row>
    <row r="20" spans="1:21" ht="17.45" customHeight="1">
      <c r="A20" s="942"/>
      <c r="B20" s="983"/>
      <c r="C20" s="936"/>
      <c r="D20" s="1564"/>
      <c r="E20" s="1565"/>
      <c r="F20" s="708"/>
      <c r="G20" s="117" t="s">
        <v>583</v>
      </c>
      <c r="H20" s="118" t="s">
        <v>584</v>
      </c>
      <c r="I20" s="119"/>
      <c r="J20" s="455" t="s">
        <v>587</v>
      </c>
      <c r="K20" s="118" t="s">
        <v>584</v>
      </c>
      <c r="L20" s="119"/>
      <c r="M20" s="454" t="s">
        <v>225</v>
      </c>
      <c r="N20" s="119"/>
      <c r="O20" s="472" t="s">
        <v>588</v>
      </c>
      <c r="P20" s="974" t="str">
        <f t="shared" si="0"/>
        <v/>
      </c>
      <c r="Q20" s="974" t="str">
        <f t="shared" si="1"/>
        <v/>
      </c>
    </row>
    <row r="21" spans="1:21" ht="20.45" customHeight="1">
      <c r="A21" s="943" t="s">
        <v>589</v>
      </c>
      <c r="B21" s="969">
        <f>SUM(P22:Q27)</f>
        <v>1380000</v>
      </c>
      <c r="C21" s="89"/>
      <c r="D21" s="562" t="s">
        <v>590</v>
      </c>
      <c r="E21" s="715" t="s">
        <v>591</v>
      </c>
      <c r="F21" s="705"/>
      <c r="G21" s="90"/>
      <c r="H21" s="90"/>
      <c r="I21" s="91"/>
      <c r="J21" s="92"/>
      <c r="K21" s="90"/>
      <c r="L21" s="91"/>
      <c r="M21" s="93"/>
      <c r="N21" s="91"/>
      <c r="O21" s="94"/>
      <c r="P21" s="970">
        <f>SUM(P22:P27)</f>
        <v>1380000</v>
      </c>
      <c r="Q21" s="970">
        <f>SUM(Q22:Q27)</f>
        <v>0</v>
      </c>
      <c r="U21" s="850"/>
    </row>
    <row r="22" spans="1:21" ht="35.1">
      <c r="A22" s="944"/>
      <c r="B22" s="971"/>
      <c r="C22" s="498" t="s">
        <v>625</v>
      </c>
      <c r="D22" s="701" t="s">
        <v>630</v>
      </c>
      <c r="E22" s="703" t="s">
        <v>631</v>
      </c>
      <c r="F22" s="706">
        <v>4000</v>
      </c>
      <c r="G22" s="112" t="s">
        <v>583</v>
      </c>
      <c r="H22" s="113" t="s">
        <v>584</v>
      </c>
      <c r="I22" s="114">
        <v>15</v>
      </c>
      <c r="J22" s="1040" t="s">
        <v>632</v>
      </c>
      <c r="K22" s="113" t="s">
        <v>584</v>
      </c>
      <c r="L22" s="1044">
        <f>IF(J22="スライド",1/3,IF(J22="枚",1,""))</f>
        <v>0.33333333333333331</v>
      </c>
      <c r="M22" s="112" t="s">
        <v>584</v>
      </c>
      <c r="N22" s="114">
        <v>30</v>
      </c>
      <c r="O22" s="482" t="s">
        <v>587</v>
      </c>
      <c r="P22" s="972">
        <f>IF(C22="本年度", PRODUCT(F22, ROUND(I22*L22,0), N22), "")</f>
        <v>600000</v>
      </c>
      <c r="Q22" s="972" t="str">
        <f>IF(C22="翌年度", PRODUCT(F22, ROUND(I22*L22,0), N22), "")</f>
        <v/>
      </c>
    </row>
    <row r="23" spans="1:21" ht="35.1">
      <c r="A23" s="945"/>
      <c r="B23" s="971"/>
      <c r="C23" s="494" t="s">
        <v>625</v>
      </c>
      <c r="D23" s="561" t="s">
        <v>633</v>
      </c>
      <c r="E23" s="563" t="s">
        <v>634</v>
      </c>
      <c r="F23" s="707">
        <v>4000</v>
      </c>
      <c r="G23" s="99" t="s">
        <v>583</v>
      </c>
      <c r="H23" s="100" t="s">
        <v>584</v>
      </c>
      <c r="I23" s="101">
        <v>15</v>
      </c>
      <c r="J23" s="1041" t="s">
        <v>632</v>
      </c>
      <c r="K23" s="100" t="s">
        <v>584</v>
      </c>
      <c r="L23" s="1045">
        <f t="shared" ref="L23:L27" si="2">IF(J23="スライド",1/3,IF(J23="枚",1,""))</f>
        <v>0.33333333333333331</v>
      </c>
      <c r="M23" s="99" t="s">
        <v>584</v>
      </c>
      <c r="N23" s="101">
        <v>30</v>
      </c>
      <c r="O23" s="473" t="s">
        <v>587</v>
      </c>
      <c r="P23" s="973">
        <f t="shared" ref="P23:P27" si="3">IF(C23="本年度", PRODUCT(F23, IF(MOD(I23*L23,1)=0, I23*L23, ROUND(I23*L23,0)), N23), "")</f>
        <v>600000</v>
      </c>
      <c r="Q23" s="973" t="str">
        <f t="shared" ref="Q23:Q27" si="4">IF(C23="翌年度", PRODUCT(F23, ROUND(I23*L23,0), N23), "")</f>
        <v/>
      </c>
    </row>
    <row r="24" spans="1:21" ht="18" customHeight="1">
      <c r="A24" s="945"/>
      <c r="B24" s="971"/>
      <c r="C24" s="494" t="s">
        <v>625</v>
      </c>
      <c r="D24" s="561" t="s">
        <v>635</v>
      </c>
      <c r="E24" s="563" t="s">
        <v>636</v>
      </c>
      <c r="F24" s="707">
        <v>100</v>
      </c>
      <c r="G24" s="99" t="s">
        <v>583</v>
      </c>
      <c r="H24" s="100" t="s">
        <v>584</v>
      </c>
      <c r="I24" s="101">
        <v>60</v>
      </c>
      <c r="J24" s="1041" t="s">
        <v>637</v>
      </c>
      <c r="K24" s="100" t="s">
        <v>584</v>
      </c>
      <c r="L24" s="1045">
        <f t="shared" si="2"/>
        <v>1</v>
      </c>
      <c r="M24" s="99" t="s">
        <v>584</v>
      </c>
      <c r="N24" s="101">
        <v>30</v>
      </c>
      <c r="O24" s="473" t="s">
        <v>587</v>
      </c>
      <c r="P24" s="973">
        <f t="shared" si="3"/>
        <v>180000</v>
      </c>
      <c r="Q24" s="973" t="str">
        <f t="shared" si="4"/>
        <v/>
      </c>
    </row>
    <row r="25" spans="1:21" ht="18" customHeight="1">
      <c r="A25" s="945"/>
      <c r="B25" s="971"/>
      <c r="C25" s="935"/>
      <c r="D25" s="561"/>
      <c r="E25" s="991"/>
      <c r="F25" s="707"/>
      <c r="G25" s="99" t="s">
        <v>583</v>
      </c>
      <c r="H25" s="100"/>
      <c r="I25" s="101"/>
      <c r="J25" s="1041"/>
      <c r="K25" s="100"/>
      <c r="L25" s="1045" t="str">
        <f t="shared" si="2"/>
        <v/>
      </c>
      <c r="M25" s="99"/>
      <c r="N25" s="101"/>
      <c r="O25" s="473"/>
      <c r="P25" s="973" t="str">
        <f t="shared" si="3"/>
        <v/>
      </c>
      <c r="Q25" s="973" t="str">
        <f t="shared" si="4"/>
        <v/>
      </c>
    </row>
    <row r="26" spans="1:21" ht="18" customHeight="1">
      <c r="A26" s="945"/>
      <c r="B26" s="971"/>
      <c r="C26" s="935"/>
      <c r="D26" s="561"/>
      <c r="E26" s="991"/>
      <c r="F26" s="707"/>
      <c r="G26" s="99" t="s">
        <v>583</v>
      </c>
      <c r="H26" s="100"/>
      <c r="I26" s="101"/>
      <c r="J26" s="1042"/>
      <c r="K26" s="100"/>
      <c r="L26" s="1045" t="str">
        <f t="shared" si="2"/>
        <v/>
      </c>
      <c r="M26" s="106"/>
      <c r="N26" s="101"/>
      <c r="O26" s="105"/>
      <c r="P26" s="973" t="str">
        <f t="shared" si="3"/>
        <v/>
      </c>
      <c r="Q26" s="973" t="str">
        <f t="shared" si="4"/>
        <v/>
      </c>
    </row>
    <row r="27" spans="1:21" ht="18" customHeight="1">
      <c r="A27" s="946"/>
      <c r="B27" s="971"/>
      <c r="C27" s="936"/>
      <c r="D27" s="702"/>
      <c r="E27" s="992"/>
      <c r="F27" s="708"/>
      <c r="G27" s="117" t="s">
        <v>583</v>
      </c>
      <c r="H27" s="118"/>
      <c r="I27" s="119"/>
      <c r="J27" s="1043"/>
      <c r="K27" s="118"/>
      <c r="L27" s="1046" t="str">
        <f t="shared" si="2"/>
        <v/>
      </c>
      <c r="M27" s="120"/>
      <c r="N27" s="119"/>
      <c r="O27" s="121"/>
      <c r="P27" s="974" t="str">
        <f t="shared" si="3"/>
        <v/>
      </c>
      <c r="Q27" s="974" t="str">
        <f t="shared" si="4"/>
        <v/>
      </c>
      <c r="U27" s="850"/>
    </row>
    <row r="28" spans="1:21" ht="20.45" customHeight="1">
      <c r="A28" s="943" t="s">
        <v>593</v>
      </c>
      <c r="B28" s="969">
        <f>SUM(P29:Q38)</f>
        <v>533000</v>
      </c>
      <c r="C28" s="89"/>
      <c r="D28" s="1562"/>
      <c r="E28" s="1563"/>
      <c r="F28" s="705"/>
      <c r="G28" s="90"/>
      <c r="H28" s="90"/>
      <c r="I28" s="91"/>
      <c r="J28" s="92"/>
      <c r="K28" s="90"/>
      <c r="L28" s="91"/>
      <c r="M28" s="93"/>
      <c r="N28" s="91"/>
      <c r="O28" s="94"/>
      <c r="P28" s="970">
        <f>SUM(P29:P38)</f>
        <v>266500</v>
      </c>
      <c r="Q28" s="970">
        <f>SUM(Q29:Q38)</f>
        <v>266500</v>
      </c>
      <c r="U28" s="850"/>
    </row>
    <row r="29" spans="1:21" ht="17.45" customHeight="1">
      <c r="A29" s="947"/>
      <c r="B29" s="971"/>
      <c r="C29" s="466"/>
      <c r="D29" s="1572" t="s">
        <v>638</v>
      </c>
      <c r="E29" s="1573"/>
      <c r="F29" s="709"/>
      <c r="G29" s="113"/>
      <c r="H29" s="113"/>
      <c r="I29" s="456"/>
      <c r="J29" s="457"/>
      <c r="K29" s="113"/>
      <c r="L29" s="456"/>
      <c r="M29" s="458"/>
      <c r="N29" s="456"/>
      <c r="O29" s="474"/>
      <c r="P29" s="973" t="str">
        <f t="shared" ref="P29:P38" si="5">IF(C29="本年度", PRODUCT(F29, I29, L29, N29), "")</f>
        <v/>
      </c>
      <c r="Q29" s="973" t="str">
        <f>IF(C29="翌年度", PRODUCT(F29, I29, L29, N29), "")</f>
        <v/>
      </c>
      <c r="U29" s="850"/>
    </row>
    <row r="30" spans="1:21" ht="17.45" customHeight="1">
      <c r="A30" s="947"/>
      <c r="B30" s="971"/>
      <c r="C30" s="494" t="s">
        <v>625</v>
      </c>
      <c r="D30" s="1576" t="s">
        <v>639</v>
      </c>
      <c r="E30" s="1577"/>
      <c r="F30" s="707">
        <v>150000</v>
      </c>
      <c r="G30" s="99" t="s">
        <v>583</v>
      </c>
      <c r="H30" s="100" t="s">
        <v>594</v>
      </c>
      <c r="I30" s="101">
        <v>1</v>
      </c>
      <c r="J30" s="103" t="s">
        <v>225</v>
      </c>
      <c r="K30" s="100" t="s">
        <v>594</v>
      </c>
      <c r="L30" s="101">
        <v>1</v>
      </c>
      <c r="M30" s="103" t="s">
        <v>585</v>
      </c>
      <c r="N30" s="101"/>
      <c r="O30" s="105"/>
      <c r="P30" s="973">
        <f t="shared" si="5"/>
        <v>150000</v>
      </c>
      <c r="Q30" s="973" t="str">
        <f>IF(C30="翌年度", PRODUCT(F30, I30, L30, N30), "")</f>
        <v/>
      </c>
    </row>
    <row r="31" spans="1:21" ht="17.45" customHeight="1">
      <c r="A31" s="947"/>
      <c r="B31" s="971"/>
      <c r="C31" s="494" t="s">
        <v>625</v>
      </c>
      <c r="D31" s="1576" t="s">
        <v>491</v>
      </c>
      <c r="E31" s="1577"/>
      <c r="F31" s="707">
        <v>4500</v>
      </c>
      <c r="G31" s="99" t="s">
        <v>583</v>
      </c>
      <c r="H31" s="100" t="s">
        <v>594</v>
      </c>
      <c r="I31" s="101">
        <v>7</v>
      </c>
      <c r="J31" s="103" t="s">
        <v>595</v>
      </c>
      <c r="K31" s="100" t="s">
        <v>594</v>
      </c>
      <c r="L31" s="101">
        <v>1</v>
      </c>
      <c r="M31" s="103" t="s">
        <v>225</v>
      </c>
      <c r="N31" s="101">
        <v>1</v>
      </c>
      <c r="O31" s="105" t="s">
        <v>585</v>
      </c>
      <c r="P31" s="973">
        <f t="shared" si="5"/>
        <v>31500</v>
      </c>
      <c r="Q31" s="973" t="str">
        <f t="shared" ref="Q31:Q38" si="6">IF(C31="翌年度", PRODUCT(F31, I31, L31, N31), "")</f>
        <v/>
      </c>
    </row>
    <row r="32" spans="1:21" ht="17.45" customHeight="1">
      <c r="A32" s="947"/>
      <c r="B32" s="971"/>
      <c r="C32" s="494" t="s">
        <v>625</v>
      </c>
      <c r="D32" s="1576" t="s">
        <v>492</v>
      </c>
      <c r="E32" s="1577"/>
      <c r="F32" s="707">
        <v>13500</v>
      </c>
      <c r="G32" s="99" t="s">
        <v>583</v>
      </c>
      <c r="H32" s="100" t="s">
        <v>594</v>
      </c>
      <c r="I32" s="101">
        <v>6</v>
      </c>
      <c r="J32" s="103" t="s">
        <v>596</v>
      </c>
      <c r="K32" s="100" t="s">
        <v>594</v>
      </c>
      <c r="L32" s="101">
        <v>1</v>
      </c>
      <c r="M32" s="103" t="s">
        <v>225</v>
      </c>
      <c r="N32" s="101">
        <v>1</v>
      </c>
      <c r="O32" s="105" t="s">
        <v>585</v>
      </c>
      <c r="P32" s="973">
        <f t="shared" si="5"/>
        <v>81000</v>
      </c>
      <c r="Q32" s="973" t="str">
        <f t="shared" si="6"/>
        <v/>
      </c>
    </row>
    <row r="33" spans="1:17" ht="17.45" customHeight="1">
      <c r="A33" s="947"/>
      <c r="B33" s="971"/>
      <c r="C33" s="494" t="s">
        <v>625</v>
      </c>
      <c r="D33" s="1576" t="s">
        <v>640</v>
      </c>
      <c r="E33" s="1577"/>
      <c r="F33" s="707">
        <v>4000</v>
      </c>
      <c r="G33" s="99" t="s">
        <v>583</v>
      </c>
      <c r="H33" s="100" t="s">
        <v>594</v>
      </c>
      <c r="I33" s="101">
        <v>1</v>
      </c>
      <c r="J33" s="103" t="s">
        <v>225</v>
      </c>
      <c r="K33" s="100" t="s">
        <v>594</v>
      </c>
      <c r="L33" s="101">
        <v>1</v>
      </c>
      <c r="M33" s="103" t="s">
        <v>585</v>
      </c>
      <c r="N33" s="101"/>
      <c r="O33" s="105"/>
      <c r="P33" s="973">
        <f t="shared" si="5"/>
        <v>4000</v>
      </c>
      <c r="Q33" s="973" t="str">
        <f t="shared" si="6"/>
        <v/>
      </c>
    </row>
    <row r="34" spans="1:17" ht="17.45" customHeight="1">
      <c r="A34" s="947"/>
      <c r="B34" s="971"/>
      <c r="C34" s="935"/>
      <c r="D34" s="1594" t="s">
        <v>641</v>
      </c>
      <c r="E34" s="1595"/>
      <c r="F34" s="1003"/>
      <c r="G34" s="99"/>
      <c r="H34" s="100"/>
      <c r="I34" s="110"/>
      <c r="J34" s="103"/>
      <c r="K34" s="100"/>
      <c r="L34" s="110"/>
      <c r="M34" s="103"/>
      <c r="N34" s="110"/>
      <c r="O34" s="105"/>
      <c r="P34" s="973" t="str">
        <f t="shared" si="5"/>
        <v/>
      </c>
      <c r="Q34" s="973" t="str">
        <f t="shared" si="6"/>
        <v/>
      </c>
    </row>
    <row r="35" spans="1:17" ht="17.45" customHeight="1">
      <c r="A35" s="947"/>
      <c r="B35" s="971"/>
      <c r="C35" s="494" t="s">
        <v>629</v>
      </c>
      <c r="D35" s="1576" t="s">
        <v>639</v>
      </c>
      <c r="E35" s="1577"/>
      <c r="F35" s="707">
        <v>150000</v>
      </c>
      <c r="G35" s="99" t="s">
        <v>583</v>
      </c>
      <c r="H35" s="100" t="s">
        <v>594</v>
      </c>
      <c r="I35" s="101">
        <v>1</v>
      </c>
      <c r="J35" s="108" t="s">
        <v>225</v>
      </c>
      <c r="K35" s="100" t="s">
        <v>594</v>
      </c>
      <c r="L35" s="101">
        <v>1</v>
      </c>
      <c r="M35" s="103" t="s">
        <v>585</v>
      </c>
      <c r="N35" s="101"/>
      <c r="O35" s="104"/>
      <c r="P35" s="973" t="str">
        <f t="shared" si="5"/>
        <v/>
      </c>
      <c r="Q35" s="973">
        <f t="shared" si="6"/>
        <v>150000</v>
      </c>
    </row>
    <row r="36" spans="1:17" ht="17.45" customHeight="1">
      <c r="A36" s="942"/>
      <c r="B36" s="971"/>
      <c r="C36" s="494" t="s">
        <v>629</v>
      </c>
      <c r="D36" s="1576" t="s">
        <v>491</v>
      </c>
      <c r="E36" s="1577"/>
      <c r="F36" s="707">
        <v>4500</v>
      </c>
      <c r="G36" s="99" t="s">
        <v>583</v>
      </c>
      <c r="H36" s="100" t="s">
        <v>594</v>
      </c>
      <c r="I36" s="101">
        <v>7</v>
      </c>
      <c r="J36" s="109" t="s">
        <v>595</v>
      </c>
      <c r="K36" s="100" t="s">
        <v>594</v>
      </c>
      <c r="L36" s="101">
        <v>1</v>
      </c>
      <c r="M36" s="103" t="s">
        <v>225</v>
      </c>
      <c r="N36" s="101">
        <v>1</v>
      </c>
      <c r="O36" s="104" t="s">
        <v>585</v>
      </c>
      <c r="P36" s="973" t="str">
        <f t="shared" si="5"/>
        <v/>
      </c>
      <c r="Q36" s="973">
        <f t="shared" si="6"/>
        <v>31500</v>
      </c>
    </row>
    <row r="37" spans="1:17" ht="17.45" customHeight="1">
      <c r="A37" s="942"/>
      <c r="B37" s="971"/>
      <c r="C37" s="494" t="s">
        <v>629</v>
      </c>
      <c r="D37" s="1576" t="s">
        <v>492</v>
      </c>
      <c r="E37" s="1577"/>
      <c r="F37" s="707">
        <v>13500</v>
      </c>
      <c r="G37" s="99" t="s">
        <v>583</v>
      </c>
      <c r="H37" s="100" t="s">
        <v>594</v>
      </c>
      <c r="I37" s="101">
        <v>6</v>
      </c>
      <c r="J37" s="103" t="s">
        <v>596</v>
      </c>
      <c r="K37" s="100" t="s">
        <v>594</v>
      </c>
      <c r="L37" s="101">
        <v>1</v>
      </c>
      <c r="M37" s="103" t="s">
        <v>225</v>
      </c>
      <c r="N37" s="101">
        <v>1</v>
      </c>
      <c r="O37" s="105" t="s">
        <v>585</v>
      </c>
      <c r="P37" s="973" t="str">
        <f t="shared" si="5"/>
        <v/>
      </c>
      <c r="Q37" s="973">
        <f t="shared" si="6"/>
        <v>81000</v>
      </c>
    </row>
    <row r="38" spans="1:17" ht="17.45" customHeight="1">
      <c r="A38" s="942"/>
      <c r="B38" s="971"/>
      <c r="C38" s="494" t="s">
        <v>629</v>
      </c>
      <c r="D38" s="1576" t="s">
        <v>640</v>
      </c>
      <c r="E38" s="1577"/>
      <c r="F38" s="707">
        <v>4000</v>
      </c>
      <c r="G38" s="99" t="s">
        <v>583</v>
      </c>
      <c r="H38" s="100" t="s">
        <v>594</v>
      </c>
      <c r="I38" s="101">
        <v>1</v>
      </c>
      <c r="J38" s="103" t="s">
        <v>225</v>
      </c>
      <c r="K38" s="100" t="s">
        <v>594</v>
      </c>
      <c r="L38" s="101">
        <v>1</v>
      </c>
      <c r="M38" s="103" t="s">
        <v>585</v>
      </c>
      <c r="N38" s="101"/>
      <c r="O38" s="105"/>
      <c r="P38" s="973" t="str">
        <f t="shared" si="5"/>
        <v/>
      </c>
      <c r="Q38" s="973">
        <f t="shared" si="6"/>
        <v>4000</v>
      </c>
    </row>
    <row r="39" spans="1:17" ht="20.45" customHeight="1">
      <c r="A39" s="941" t="s">
        <v>597</v>
      </c>
      <c r="B39" s="969">
        <f>SUM(P40:Q42)</f>
        <v>600000</v>
      </c>
      <c r="C39" s="89"/>
      <c r="D39" s="1562"/>
      <c r="E39" s="1563"/>
      <c r="F39" s="705"/>
      <c r="G39" s="90"/>
      <c r="H39" s="90"/>
      <c r="I39" s="91"/>
      <c r="J39" s="92"/>
      <c r="K39" s="90"/>
      <c r="L39" s="91"/>
      <c r="M39" s="93"/>
      <c r="N39" s="91"/>
      <c r="O39" s="94"/>
      <c r="P39" s="970">
        <f>SUM(P40:P42)</f>
        <v>300000</v>
      </c>
      <c r="Q39" s="970">
        <f>SUM(Q40:Q42)</f>
        <v>300000</v>
      </c>
    </row>
    <row r="40" spans="1:17" ht="18" customHeight="1">
      <c r="A40" s="942"/>
      <c r="B40" s="971"/>
      <c r="C40" s="498" t="s">
        <v>625</v>
      </c>
      <c r="D40" s="1570" t="s">
        <v>642</v>
      </c>
      <c r="E40" s="1571"/>
      <c r="F40" s="706">
        <v>10000</v>
      </c>
      <c r="G40" s="112" t="s">
        <v>583</v>
      </c>
      <c r="H40" s="113" t="s">
        <v>584</v>
      </c>
      <c r="I40" s="114">
        <v>30</v>
      </c>
      <c r="J40" s="478" t="s">
        <v>595</v>
      </c>
      <c r="K40" s="113"/>
      <c r="L40" s="114"/>
      <c r="M40" s="115"/>
      <c r="N40" s="114"/>
      <c r="O40" s="116"/>
      <c r="P40" s="972">
        <f>IF(C40="本年度", PRODUCT(F40, I40, L40, N40), "")</f>
        <v>300000</v>
      </c>
      <c r="Q40" s="972" t="str">
        <f>IF(C40="翌年度", PRODUCT(F40, I40, L40, N40), "")</f>
        <v/>
      </c>
    </row>
    <row r="41" spans="1:17" ht="18" customHeight="1">
      <c r="A41" s="942"/>
      <c r="B41" s="971"/>
      <c r="C41" s="494" t="s">
        <v>629</v>
      </c>
      <c r="D41" s="1576" t="s">
        <v>642</v>
      </c>
      <c r="E41" s="1577"/>
      <c r="F41" s="707">
        <v>10000</v>
      </c>
      <c r="G41" s="99" t="s">
        <v>583</v>
      </c>
      <c r="H41" s="100" t="s">
        <v>584</v>
      </c>
      <c r="I41" s="101">
        <v>30</v>
      </c>
      <c r="J41" s="102" t="s">
        <v>595</v>
      </c>
      <c r="K41" s="100"/>
      <c r="L41" s="101"/>
      <c r="M41" s="106"/>
      <c r="N41" s="101"/>
      <c r="O41" s="105"/>
      <c r="P41" s="973" t="str">
        <f>IF(C41="本年度", PRODUCT(F41, I41, L41, N41), "")</f>
        <v/>
      </c>
      <c r="Q41" s="973">
        <f t="shared" ref="Q41:Q42" si="7">IF(C41="翌年度", PRODUCT(F41, I41, L41, N41), "")</f>
        <v>300000</v>
      </c>
    </row>
    <row r="42" spans="1:17" ht="18" customHeight="1">
      <c r="A42" s="942"/>
      <c r="B42" s="971"/>
      <c r="C42" s="936"/>
      <c r="D42" s="1564"/>
      <c r="E42" s="1565"/>
      <c r="F42" s="708"/>
      <c r="G42" s="117" t="s">
        <v>583</v>
      </c>
      <c r="H42" s="111" t="s">
        <v>598</v>
      </c>
      <c r="I42" s="119"/>
      <c r="J42" s="117" t="s">
        <v>595</v>
      </c>
      <c r="K42" s="118"/>
      <c r="L42" s="119"/>
      <c r="M42" s="120"/>
      <c r="N42" s="119"/>
      <c r="O42" s="121"/>
      <c r="P42" s="974" t="str">
        <f>IF(C42="本年度", PRODUCT(F42, I42, L42, N42), "")</f>
        <v/>
      </c>
      <c r="Q42" s="974" t="str">
        <f t="shared" si="7"/>
        <v/>
      </c>
    </row>
    <row r="43" spans="1:17" ht="20.45" customHeight="1">
      <c r="A43" s="948" t="s">
        <v>599</v>
      </c>
      <c r="B43" s="969">
        <f>SUM(P44:Q45)</f>
        <v>600000</v>
      </c>
      <c r="C43" s="89"/>
      <c r="D43" s="1562"/>
      <c r="E43" s="1563"/>
      <c r="F43" s="705"/>
      <c r="G43" s="90"/>
      <c r="H43" s="90"/>
      <c r="I43" s="91"/>
      <c r="J43" s="92"/>
      <c r="K43" s="90"/>
      <c r="L43" s="91"/>
      <c r="M43" s="93"/>
      <c r="N43" s="91"/>
      <c r="O43" s="94"/>
      <c r="P43" s="970">
        <f>SUM(P44:P45)</f>
        <v>300000</v>
      </c>
      <c r="Q43" s="970">
        <f>SUM(Q44:Q45)</f>
        <v>300000</v>
      </c>
    </row>
    <row r="44" spans="1:17" ht="18" customHeight="1">
      <c r="A44" s="944"/>
      <c r="B44" s="971"/>
      <c r="C44" s="498" t="s">
        <v>625</v>
      </c>
      <c r="D44" s="1570" t="s">
        <v>643</v>
      </c>
      <c r="E44" s="1571"/>
      <c r="F44" s="706">
        <v>10000</v>
      </c>
      <c r="G44" s="112" t="s">
        <v>583</v>
      </c>
      <c r="H44" s="113" t="s">
        <v>584</v>
      </c>
      <c r="I44" s="114">
        <v>30</v>
      </c>
      <c r="J44" s="478" t="s">
        <v>595</v>
      </c>
      <c r="K44" s="113"/>
      <c r="L44" s="114"/>
      <c r="M44" s="115"/>
      <c r="N44" s="114"/>
      <c r="O44" s="116"/>
      <c r="P44" s="972">
        <f>IF(C44="本年度", PRODUCT(F44, I44, L44, N44), "")</f>
        <v>300000</v>
      </c>
      <c r="Q44" s="972" t="str">
        <f>IF(C44="翌年度", PRODUCT(F44, I44, L44, N44), "")</f>
        <v/>
      </c>
    </row>
    <row r="45" spans="1:17" ht="18" customHeight="1">
      <c r="A45" s="945"/>
      <c r="B45" s="971"/>
      <c r="C45" s="493" t="s">
        <v>629</v>
      </c>
      <c r="D45" s="1564" t="s">
        <v>643</v>
      </c>
      <c r="E45" s="1565"/>
      <c r="F45" s="708">
        <v>10000</v>
      </c>
      <c r="G45" s="117" t="s">
        <v>583</v>
      </c>
      <c r="H45" s="118" t="s">
        <v>584</v>
      </c>
      <c r="I45" s="119">
        <v>30</v>
      </c>
      <c r="J45" s="455" t="s">
        <v>595</v>
      </c>
      <c r="K45" s="118"/>
      <c r="L45" s="119"/>
      <c r="M45" s="120"/>
      <c r="N45" s="119"/>
      <c r="O45" s="121"/>
      <c r="P45" s="974" t="str">
        <f>IF(C45="本年度", PRODUCT(F45, I45, L45, N45), "")</f>
        <v/>
      </c>
      <c r="Q45" s="974">
        <f>IF(C45="翌年度", PRODUCT(F45, I45, L45, N45), "")</f>
        <v>300000</v>
      </c>
    </row>
    <row r="46" spans="1:17" ht="20.45" customHeight="1">
      <c r="A46" s="948" t="s">
        <v>600</v>
      </c>
      <c r="B46" s="969">
        <f>SUM(P47:Q51)</f>
        <v>759500</v>
      </c>
      <c r="C46" s="89"/>
      <c r="D46" s="562" t="s">
        <v>590</v>
      </c>
      <c r="E46" s="715" t="s">
        <v>591</v>
      </c>
      <c r="F46" s="705"/>
      <c r="G46" s="90"/>
      <c r="H46" s="90"/>
      <c r="I46" s="91"/>
      <c r="J46" s="92"/>
      <c r="K46" s="90"/>
      <c r="L46" s="91"/>
      <c r="M46" s="93"/>
      <c r="N46" s="91"/>
      <c r="O46" s="94"/>
      <c r="P46" s="970">
        <f>SUM(P47:P51)</f>
        <v>682500</v>
      </c>
      <c r="Q46" s="970">
        <f>SUM(Q47:Q51)</f>
        <v>77000</v>
      </c>
    </row>
    <row r="47" spans="1:17" ht="18" customHeight="1">
      <c r="A47" s="949"/>
      <c r="B47" s="975"/>
      <c r="C47" s="498" t="s">
        <v>625</v>
      </c>
      <c r="D47" s="480" t="s">
        <v>644</v>
      </c>
      <c r="E47" s="714" t="s">
        <v>645</v>
      </c>
      <c r="F47" s="706">
        <v>6500</v>
      </c>
      <c r="G47" s="112" t="s">
        <v>583</v>
      </c>
      <c r="H47" s="456" t="s">
        <v>584</v>
      </c>
      <c r="I47" s="114">
        <v>15</v>
      </c>
      <c r="J47" s="112" t="s">
        <v>601</v>
      </c>
      <c r="K47" s="456" t="s">
        <v>584</v>
      </c>
      <c r="L47" s="114">
        <v>7</v>
      </c>
      <c r="M47" s="112" t="s">
        <v>602</v>
      </c>
      <c r="N47" s="114"/>
      <c r="O47" s="116"/>
      <c r="P47" s="972">
        <f>IF(C47="本年度", PRODUCT(F47, I47, L47, N47), "")</f>
        <v>682500</v>
      </c>
      <c r="Q47" s="972" t="str">
        <f>IF(C47="翌年度", PRODUCT(F47, I47, L47, N47), "")</f>
        <v/>
      </c>
    </row>
    <row r="48" spans="1:17" ht="18" customHeight="1">
      <c r="A48" s="949"/>
      <c r="B48" s="971"/>
      <c r="C48" s="494" t="s">
        <v>629</v>
      </c>
      <c r="D48" s="467" t="s">
        <v>646</v>
      </c>
      <c r="E48" s="565" t="s">
        <v>645</v>
      </c>
      <c r="F48" s="707">
        <v>5500</v>
      </c>
      <c r="G48" s="99" t="s">
        <v>583</v>
      </c>
      <c r="H48" s="110" t="s">
        <v>584</v>
      </c>
      <c r="I48" s="101">
        <v>2</v>
      </c>
      <c r="J48" s="99" t="s">
        <v>601</v>
      </c>
      <c r="K48" s="110" t="s">
        <v>584</v>
      </c>
      <c r="L48" s="101">
        <v>7</v>
      </c>
      <c r="M48" s="99" t="s">
        <v>602</v>
      </c>
      <c r="N48" s="101"/>
      <c r="O48" s="105"/>
      <c r="P48" s="973" t="str">
        <f>IF(C48="本年度", PRODUCT(F48, I48, L48, N48), "")</f>
        <v/>
      </c>
      <c r="Q48" s="973">
        <f t="shared" ref="Q48:Q51" si="8">IF(C48="翌年度", PRODUCT(F48, I48, L48, N48), "")</f>
        <v>77000</v>
      </c>
    </row>
    <row r="49" spans="1:17" ht="18" customHeight="1">
      <c r="A49" s="949"/>
      <c r="B49" s="971"/>
      <c r="C49" s="935"/>
      <c r="D49" s="467"/>
      <c r="E49" s="993"/>
      <c r="F49" s="707"/>
      <c r="G49" s="99" t="s">
        <v>583</v>
      </c>
      <c r="H49" s="110" t="s">
        <v>584</v>
      </c>
      <c r="I49" s="101"/>
      <c r="J49" s="99" t="s">
        <v>601</v>
      </c>
      <c r="K49" s="110" t="s">
        <v>584</v>
      </c>
      <c r="L49" s="101"/>
      <c r="M49" s="99" t="s">
        <v>602</v>
      </c>
      <c r="N49" s="101"/>
      <c r="O49" s="105"/>
      <c r="P49" s="973" t="str">
        <f>IF(C49="本年度", PRODUCT(F49, I49, L49, N49), "")</f>
        <v/>
      </c>
      <c r="Q49" s="973" t="str">
        <f t="shared" si="8"/>
        <v/>
      </c>
    </row>
    <row r="50" spans="1:17" ht="18" customHeight="1">
      <c r="A50" s="949"/>
      <c r="B50" s="971"/>
      <c r="C50" s="935"/>
      <c r="D50" s="467"/>
      <c r="E50" s="993"/>
      <c r="F50" s="707"/>
      <c r="G50" s="99" t="s">
        <v>583</v>
      </c>
      <c r="H50" s="110" t="s">
        <v>584</v>
      </c>
      <c r="I50" s="101"/>
      <c r="J50" s="99" t="s">
        <v>601</v>
      </c>
      <c r="K50" s="110" t="s">
        <v>584</v>
      </c>
      <c r="L50" s="101"/>
      <c r="M50" s="99" t="s">
        <v>602</v>
      </c>
      <c r="N50" s="101"/>
      <c r="O50" s="105"/>
      <c r="P50" s="973" t="str">
        <f>IF(C50="本年度", PRODUCT(F50, I50, L50, N50), "")</f>
        <v/>
      </c>
      <c r="Q50" s="973" t="str">
        <f t="shared" si="8"/>
        <v/>
      </c>
    </row>
    <row r="51" spans="1:17" ht="18" customHeight="1">
      <c r="A51" s="949"/>
      <c r="B51" s="976"/>
      <c r="C51" s="936"/>
      <c r="D51" s="468"/>
      <c r="E51" s="994"/>
      <c r="F51" s="708"/>
      <c r="G51" s="117" t="s">
        <v>583</v>
      </c>
      <c r="H51" s="111" t="s">
        <v>584</v>
      </c>
      <c r="I51" s="119"/>
      <c r="J51" s="117" t="s">
        <v>601</v>
      </c>
      <c r="K51" s="111" t="s">
        <v>584</v>
      </c>
      <c r="L51" s="119"/>
      <c r="M51" s="117" t="s">
        <v>602</v>
      </c>
      <c r="N51" s="119"/>
      <c r="O51" s="121"/>
      <c r="P51" s="974" t="str">
        <f>IF(C51="本年度", PRODUCT(F51, I51, L51, N51), "")</f>
        <v/>
      </c>
      <c r="Q51" s="974" t="str">
        <f t="shared" si="8"/>
        <v/>
      </c>
    </row>
    <row r="52" spans="1:17" ht="20.45" customHeight="1">
      <c r="A52" s="941" t="s">
        <v>603</v>
      </c>
      <c r="B52" s="969">
        <f>SUM(P53:Q57)</f>
        <v>29750</v>
      </c>
      <c r="C52" s="89"/>
      <c r="D52" s="562" t="s">
        <v>604</v>
      </c>
      <c r="E52" s="715" t="s">
        <v>591</v>
      </c>
      <c r="F52" s="705"/>
      <c r="G52" s="90"/>
      <c r="H52" s="90"/>
      <c r="I52" s="91"/>
      <c r="J52" s="92"/>
      <c r="K52" s="90"/>
      <c r="L52" s="91"/>
      <c r="M52" s="93"/>
      <c r="N52" s="91"/>
      <c r="O52" s="94"/>
      <c r="P52" s="970">
        <f>SUM(P53:P57)</f>
        <v>14875</v>
      </c>
      <c r="Q52" s="970">
        <f>SUM(Q53:Q57)</f>
        <v>14875</v>
      </c>
    </row>
    <row r="53" spans="1:17" ht="35.1" customHeight="1">
      <c r="A53" s="945"/>
      <c r="B53" s="977"/>
      <c r="C53" s="498" t="s">
        <v>625</v>
      </c>
      <c r="D53" s="855" t="s">
        <v>647</v>
      </c>
      <c r="E53" s="565" t="s">
        <v>648</v>
      </c>
      <c r="F53" s="706">
        <v>2125</v>
      </c>
      <c r="G53" s="112" t="s">
        <v>583</v>
      </c>
      <c r="H53" s="456" t="s">
        <v>584</v>
      </c>
      <c r="I53" s="114">
        <v>1</v>
      </c>
      <c r="J53" s="112" t="s">
        <v>605</v>
      </c>
      <c r="K53" s="113" t="s">
        <v>584</v>
      </c>
      <c r="L53" s="114">
        <v>7</v>
      </c>
      <c r="M53" s="112" t="s">
        <v>602</v>
      </c>
      <c r="N53" s="114"/>
      <c r="O53" s="116"/>
      <c r="P53" s="972">
        <f>IF(C53="本年度", PRODUCT(F53, I53, L53, N53), "")</f>
        <v>14875</v>
      </c>
      <c r="Q53" s="972" t="str">
        <f>IF(C53="翌年度", PRODUCT(F53, I53, L53, N53), "")</f>
        <v/>
      </c>
    </row>
    <row r="54" spans="1:17" ht="35.1" customHeight="1">
      <c r="A54" s="945"/>
      <c r="B54" s="977"/>
      <c r="C54" s="494" t="s">
        <v>629</v>
      </c>
      <c r="D54" s="855" t="s">
        <v>647</v>
      </c>
      <c r="E54" s="565" t="s">
        <v>648</v>
      </c>
      <c r="F54" s="707">
        <v>2125</v>
      </c>
      <c r="G54" s="99" t="s">
        <v>583</v>
      </c>
      <c r="H54" s="110" t="s">
        <v>584</v>
      </c>
      <c r="I54" s="101">
        <v>1</v>
      </c>
      <c r="J54" s="99" t="s">
        <v>605</v>
      </c>
      <c r="K54" s="100" t="s">
        <v>584</v>
      </c>
      <c r="L54" s="101">
        <v>7</v>
      </c>
      <c r="M54" s="99" t="s">
        <v>602</v>
      </c>
      <c r="N54" s="101"/>
      <c r="O54" s="105"/>
      <c r="P54" s="973" t="str">
        <f>IF(C54="本年度", PRODUCT(F54, I54, L54, N54), "")</f>
        <v/>
      </c>
      <c r="Q54" s="973">
        <f>IF(C54="翌年度", PRODUCT(F54, I54, L54, N54), "")</f>
        <v>14875</v>
      </c>
    </row>
    <row r="55" spans="1:17" ht="18" customHeight="1">
      <c r="A55" s="945"/>
      <c r="B55" s="977"/>
      <c r="C55" s="935"/>
      <c r="D55" s="855"/>
      <c r="E55" s="993"/>
      <c r="F55" s="707"/>
      <c r="G55" s="99" t="s">
        <v>583</v>
      </c>
      <c r="H55" s="110" t="s">
        <v>584</v>
      </c>
      <c r="I55" s="101"/>
      <c r="J55" s="99" t="s">
        <v>601</v>
      </c>
      <c r="K55" s="110" t="s">
        <v>584</v>
      </c>
      <c r="L55" s="101"/>
      <c r="M55" s="99" t="s">
        <v>602</v>
      </c>
      <c r="N55" s="101"/>
      <c r="O55" s="105"/>
      <c r="P55" s="973" t="str">
        <f>IF(C55="本年度", PRODUCT(F55, I55, L55, N55), "")</f>
        <v/>
      </c>
      <c r="Q55" s="973" t="str">
        <f>IF(C55="翌年度", PRODUCT(F55, I55, L55, N55), "")</f>
        <v/>
      </c>
    </row>
    <row r="56" spans="1:17" ht="18" customHeight="1">
      <c r="A56" s="947"/>
      <c r="B56" s="977"/>
      <c r="C56" s="935"/>
      <c r="D56" s="855"/>
      <c r="E56" s="993"/>
      <c r="F56" s="707"/>
      <c r="G56" s="99" t="s">
        <v>583</v>
      </c>
      <c r="H56" s="110" t="s">
        <v>584</v>
      </c>
      <c r="I56" s="101"/>
      <c r="J56" s="99" t="s">
        <v>601</v>
      </c>
      <c r="K56" s="110" t="s">
        <v>584</v>
      </c>
      <c r="L56" s="101"/>
      <c r="M56" s="99" t="s">
        <v>602</v>
      </c>
      <c r="N56" s="101"/>
      <c r="O56" s="105"/>
      <c r="P56" s="973" t="str">
        <f>IF(C56="本年度", PRODUCT(F56, I56, L56, N56), "")</f>
        <v/>
      </c>
      <c r="Q56" s="973" t="str">
        <f>IF(C56="翌年度", PRODUCT(F56, I56, L56, N56), "")</f>
        <v/>
      </c>
    </row>
    <row r="57" spans="1:17" ht="18" customHeight="1">
      <c r="A57" s="947"/>
      <c r="B57" s="977"/>
      <c r="C57" s="936"/>
      <c r="D57" s="933"/>
      <c r="E57" s="994"/>
      <c r="F57" s="708"/>
      <c r="G57" s="117" t="s">
        <v>583</v>
      </c>
      <c r="H57" s="111" t="s">
        <v>584</v>
      </c>
      <c r="I57" s="119"/>
      <c r="J57" s="117" t="s">
        <v>601</v>
      </c>
      <c r="K57" s="111" t="s">
        <v>584</v>
      </c>
      <c r="L57" s="119"/>
      <c r="M57" s="117" t="s">
        <v>602</v>
      </c>
      <c r="N57" s="119"/>
      <c r="O57" s="121"/>
      <c r="P57" s="974" t="str">
        <f>IF(C57="本年度", PRODUCT(F57, I57, L57, N57), "")</f>
        <v/>
      </c>
      <c r="Q57" s="974" t="str">
        <f>IF(C57="翌年度", PRODUCT(F57, I57, L57, N57), "")</f>
        <v/>
      </c>
    </row>
    <row r="58" spans="1:17" ht="20.45" customHeight="1">
      <c r="A58" s="950" t="s">
        <v>606</v>
      </c>
      <c r="B58" s="969">
        <f>SUM(P59:Q60)</f>
        <v>60000</v>
      </c>
      <c r="C58" s="89"/>
      <c r="D58" s="562" t="s">
        <v>590</v>
      </c>
      <c r="E58" s="715" t="s">
        <v>591</v>
      </c>
      <c r="F58" s="705"/>
      <c r="G58" s="90"/>
      <c r="H58" s="90"/>
      <c r="I58" s="91"/>
      <c r="J58" s="92"/>
      <c r="K58" s="90"/>
      <c r="L58" s="91"/>
      <c r="M58" s="93"/>
      <c r="N58" s="91"/>
      <c r="O58" s="94"/>
      <c r="P58" s="970">
        <f>SUM(P59:P60)</f>
        <v>60000</v>
      </c>
      <c r="Q58" s="970">
        <f>SUM(Q59:Q60)</f>
        <v>0</v>
      </c>
    </row>
    <row r="59" spans="1:17">
      <c r="A59" s="951"/>
      <c r="B59" s="971"/>
      <c r="C59" s="498" t="s">
        <v>625</v>
      </c>
      <c r="D59" s="701" t="s">
        <v>649</v>
      </c>
      <c r="E59" s="703" t="s">
        <v>650</v>
      </c>
      <c r="F59" s="706">
        <v>2000</v>
      </c>
      <c r="G59" s="112" t="s">
        <v>583</v>
      </c>
      <c r="H59" s="456" t="s">
        <v>584</v>
      </c>
      <c r="I59" s="114">
        <v>30</v>
      </c>
      <c r="J59" s="112" t="s">
        <v>607</v>
      </c>
      <c r="K59" s="113"/>
      <c r="L59" s="114"/>
      <c r="M59" s="115"/>
      <c r="N59" s="456"/>
      <c r="O59" s="116"/>
      <c r="P59" s="972">
        <f>IF(C59="本年度", PRODUCT(F59, I59, L59, N59), "")</f>
        <v>60000</v>
      </c>
      <c r="Q59" s="972" t="str">
        <f>IF(C59="翌年度", PRODUCT(F59, I59, L59, N59), "")</f>
        <v/>
      </c>
    </row>
    <row r="60" spans="1:17">
      <c r="A60" s="951"/>
      <c r="B60" s="971"/>
      <c r="C60" s="936"/>
      <c r="D60" s="702"/>
      <c r="E60" s="992"/>
      <c r="F60" s="708"/>
      <c r="G60" s="117" t="s">
        <v>583</v>
      </c>
      <c r="H60" s="111" t="s">
        <v>584</v>
      </c>
      <c r="I60" s="119"/>
      <c r="J60" s="117" t="s">
        <v>608</v>
      </c>
      <c r="K60" s="118"/>
      <c r="L60" s="119"/>
      <c r="M60" s="120"/>
      <c r="N60" s="111"/>
      <c r="O60" s="121"/>
      <c r="P60" s="974" t="str">
        <f>IF(C60="本年度", PRODUCT(F60, I60, L60, N60), "")</f>
        <v/>
      </c>
      <c r="Q60" s="974" t="str">
        <f>IF(C60="翌年度", PRODUCT(F60, I60, L60, N60), "")</f>
        <v/>
      </c>
    </row>
    <row r="61" spans="1:17" ht="20.45" customHeight="1">
      <c r="A61" s="950" t="s">
        <v>609</v>
      </c>
      <c r="B61" s="969">
        <f>SUM(P62:Q63)</f>
        <v>0</v>
      </c>
      <c r="C61" s="89"/>
      <c r="D61" s="1562"/>
      <c r="E61" s="1563"/>
      <c r="F61" s="705"/>
      <c r="G61" s="90"/>
      <c r="H61" s="90"/>
      <c r="I61" s="91"/>
      <c r="J61" s="92"/>
      <c r="K61" s="90"/>
      <c r="L61" s="91"/>
      <c r="M61" s="93"/>
      <c r="N61" s="91"/>
      <c r="O61" s="94"/>
      <c r="P61" s="970">
        <f>SUM(P62:P63)</f>
        <v>0</v>
      </c>
      <c r="Q61" s="970">
        <f>SUM(Q62:Q63)</f>
        <v>0</v>
      </c>
    </row>
    <row r="62" spans="1:17">
      <c r="A62" s="949"/>
      <c r="B62" s="971"/>
      <c r="C62" s="937"/>
      <c r="D62" s="1570"/>
      <c r="E62" s="1571"/>
      <c r="F62" s="706"/>
      <c r="G62" s="112" t="s">
        <v>583</v>
      </c>
      <c r="H62" s="456" t="s">
        <v>584</v>
      </c>
      <c r="I62" s="114"/>
      <c r="J62" s="112" t="s">
        <v>595</v>
      </c>
      <c r="K62" s="456" t="s">
        <v>584</v>
      </c>
      <c r="L62" s="114"/>
      <c r="M62" s="115" t="s">
        <v>225</v>
      </c>
      <c r="N62" s="456"/>
      <c r="O62" s="116"/>
      <c r="P62" s="972" t="str">
        <f>IF(C62="本年度", PRODUCT(F62, I62, L62, N62), "")</f>
        <v/>
      </c>
      <c r="Q62" s="972" t="str">
        <f>IF(C62="翌年度", PRODUCT(F62, I62, L62, N62), "")</f>
        <v/>
      </c>
    </row>
    <row r="63" spans="1:17">
      <c r="A63" s="951"/>
      <c r="B63" s="971"/>
      <c r="C63" s="936"/>
      <c r="D63" s="1564"/>
      <c r="E63" s="1565"/>
      <c r="F63" s="708"/>
      <c r="G63" s="117" t="s">
        <v>583</v>
      </c>
      <c r="H63" s="111" t="s">
        <v>584</v>
      </c>
      <c r="I63" s="119"/>
      <c r="J63" s="117" t="s">
        <v>596</v>
      </c>
      <c r="K63" s="111" t="s">
        <v>584</v>
      </c>
      <c r="L63" s="119"/>
      <c r="M63" s="120" t="s">
        <v>225</v>
      </c>
      <c r="N63" s="111"/>
      <c r="O63" s="121"/>
      <c r="P63" s="974" t="str">
        <f>IF(C63="本年度", PRODUCT(F63, I63, L63, N63), "")</f>
        <v/>
      </c>
      <c r="Q63" s="974" t="str">
        <f>IF(C63="翌年度", PRODUCT(F63, I63, L63, N63), "")</f>
        <v/>
      </c>
    </row>
    <row r="64" spans="1:17" ht="20.45" customHeight="1">
      <c r="A64" s="952" t="s">
        <v>610</v>
      </c>
      <c r="B64" s="979">
        <f>B65+B72</f>
        <v>947400</v>
      </c>
      <c r="C64" s="700"/>
      <c r="D64" s="1558"/>
      <c r="E64" s="1559"/>
      <c r="F64" s="710"/>
      <c r="G64" s="82"/>
      <c r="H64" s="82"/>
      <c r="I64" s="83"/>
      <c r="J64" s="84"/>
      <c r="K64" s="82"/>
      <c r="L64" s="83"/>
      <c r="M64" s="85"/>
      <c r="N64" s="83"/>
      <c r="O64" s="86"/>
      <c r="P64" s="979">
        <f>P65+P72</f>
        <v>0</v>
      </c>
      <c r="Q64" s="979">
        <f>Q65+Q72</f>
        <v>947400</v>
      </c>
    </row>
    <row r="65" spans="1:17">
      <c r="A65" s="950" t="s">
        <v>611</v>
      </c>
      <c r="B65" s="969">
        <f>SUM(P66:Q71)</f>
        <v>883400</v>
      </c>
      <c r="C65" s="89"/>
      <c r="D65" s="1562"/>
      <c r="E65" s="1563"/>
      <c r="F65" s="705"/>
      <c r="G65" s="90"/>
      <c r="H65" s="90"/>
      <c r="I65" s="91"/>
      <c r="J65" s="92"/>
      <c r="K65" s="90"/>
      <c r="L65" s="91"/>
      <c r="M65" s="93"/>
      <c r="N65" s="91"/>
      <c r="O65" s="94"/>
      <c r="P65" s="970">
        <f>SUM(P67:P71)</f>
        <v>0</v>
      </c>
      <c r="Q65" s="970">
        <f>SUM(Q67:Q71)</f>
        <v>883400</v>
      </c>
    </row>
    <row r="66" spans="1:17" ht="17.45" customHeight="1">
      <c r="A66" s="951"/>
      <c r="B66" s="971"/>
      <c r="C66" s="466"/>
      <c r="D66" s="1572" t="s">
        <v>651</v>
      </c>
      <c r="E66" s="1573"/>
      <c r="F66" s="709"/>
      <c r="G66" s="113"/>
      <c r="H66" s="113"/>
      <c r="I66" s="456"/>
      <c r="J66" s="457"/>
      <c r="K66" s="113"/>
      <c r="L66" s="456"/>
      <c r="M66" s="458"/>
      <c r="N66" s="456"/>
      <c r="O66" s="474"/>
      <c r="P66" s="973" t="str">
        <f t="shared" ref="P66:P71" si="9">IF(C66="本年度", PRODUCT(F66, I66, L66, N66), "")</f>
        <v/>
      </c>
      <c r="Q66" s="973" t="str">
        <f t="shared" ref="Q66:Q71" si="10">IF(C66="翌年度", PRODUCT(F66, I66, L66, N66), "")</f>
        <v/>
      </c>
    </row>
    <row r="67" spans="1:17" ht="17.45" customHeight="1">
      <c r="A67" s="951"/>
      <c r="B67" s="971"/>
      <c r="C67" s="494" t="s">
        <v>629</v>
      </c>
      <c r="D67" s="1574" t="s">
        <v>652</v>
      </c>
      <c r="E67" s="1575"/>
      <c r="F67" s="707">
        <v>150000</v>
      </c>
      <c r="G67" s="99" t="s">
        <v>583</v>
      </c>
      <c r="H67" s="100" t="s">
        <v>584</v>
      </c>
      <c r="I67" s="101">
        <v>2</v>
      </c>
      <c r="J67" s="103" t="s">
        <v>225</v>
      </c>
      <c r="K67" s="100"/>
      <c r="L67" s="101"/>
      <c r="M67" s="106"/>
      <c r="N67" s="110"/>
      <c r="O67" s="105"/>
      <c r="P67" s="973" t="str">
        <f t="shared" si="9"/>
        <v/>
      </c>
      <c r="Q67" s="973">
        <f t="shared" si="10"/>
        <v>300000</v>
      </c>
    </row>
    <row r="68" spans="1:17" ht="17.45" customHeight="1">
      <c r="A68" s="951"/>
      <c r="B68" s="971"/>
      <c r="C68" s="494" t="s">
        <v>629</v>
      </c>
      <c r="D68" s="1574" t="s">
        <v>653</v>
      </c>
      <c r="E68" s="1575"/>
      <c r="F68" s="707">
        <v>3100</v>
      </c>
      <c r="G68" s="99" t="s">
        <v>583</v>
      </c>
      <c r="H68" s="110" t="s">
        <v>584</v>
      </c>
      <c r="I68" s="101">
        <v>15</v>
      </c>
      <c r="J68" s="109" t="s">
        <v>595</v>
      </c>
      <c r="K68" s="100" t="s">
        <v>584</v>
      </c>
      <c r="L68" s="101">
        <v>2</v>
      </c>
      <c r="M68" s="123" t="s">
        <v>225</v>
      </c>
      <c r="N68" s="110"/>
      <c r="O68" s="105"/>
      <c r="P68" s="973" t="str">
        <f t="shared" si="9"/>
        <v/>
      </c>
      <c r="Q68" s="973">
        <f t="shared" si="10"/>
        <v>93000</v>
      </c>
    </row>
    <row r="69" spans="1:17" ht="17.45" customHeight="1">
      <c r="A69" s="951"/>
      <c r="B69" s="971"/>
      <c r="C69" s="494" t="s">
        <v>629</v>
      </c>
      <c r="D69" s="1576" t="s">
        <v>654</v>
      </c>
      <c r="E69" s="1577"/>
      <c r="F69" s="707">
        <v>1000</v>
      </c>
      <c r="G69" s="99" t="s">
        <v>583</v>
      </c>
      <c r="H69" s="110" t="s">
        <v>584</v>
      </c>
      <c r="I69" s="101">
        <v>15</v>
      </c>
      <c r="J69" s="99" t="s">
        <v>595</v>
      </c>
      <c r="K69" s="100" t="s">
        <v>584</v>
      </c>
      <c r="L69" s="101">
        <v>2</v>
      </c>
      <c r="M69" s="123" t="s">
        <v>225</v>
      </c>
      <c r="N69" s="110"/>
      <c r="O69" s="105"/>
      <c r="P69" s="973" t="str">
        <f t="shared" si="9"/>
        <v/>
      </c>
      <c r="Q69" s="973">
        <f t="shared" si="10"/>
        <v>30000</v>
      </c>
    </row>
    <row r="70" spans="1:17" ht="17.45" customHeight="1">
      <c r="A70" s="951"/>
      <c r="B70" s="971"/>
      <c r="C70" s="494" t="s">
        <v>629</v>
      </c>
      <c r="D70" s="1576" t="s">
        <v>655</v>
      </c>
      <c r="E70" s="1577"/>
      <c r="F70" s="707">
        <v>14300</v>
      </c>
      <c r="G70" s="99" t="s">
        <v>583</v>
      </c>
      <c r="H70" s="100" t="s">
        <v>584</v>
      </c>
      <c r="I70" s="101">
        <v>14</v>
      </c>
      <c r="J70" s="109" t="s">
        <v>596</v>
      </c>
      <c r="K70" s="100" t="s">
        <v>584</v>
      </c>
      <c r="L70" s="101">
        <v>2</v>
      </c>
      <c r="M70" s="110" t="s">
        <v>612</v>
      </c>
      <c r="N70" s="110"/>
      <c r="O70" s="104"/>
      <c r="P70" s="973" t="str">
        <f t="shared" si="9"/>
        <v/>
      </c>
      <c r="Q70" s="973">
        <f t="shared" si="10"/>
        <v>400400</v>
      </c>
    </row>
    <row r="71" spans="1:17" ht="17.45" customHeight="1">
      <c r="A71" s="951"/>
      <c r="B71" s="971"/>
      <c r="C71" s="493" t="s">
        <v>629</v>
      </c>
      <c r="D71" s="1564" t="s">
        <v>656</v>
      </c>
      <c r="E71" s="1565"/>
      <c r="F71" s="708">
        <v>2000</v>
      </c>
      <c r="G71" s="117" t="s">
        <v>583</v>
      </c>
      <c r="H71" s="111" t="s">
        <v>584</v>
      </c>
      <c r="I71" s="119">
        <v>15</v>
      </c>
      <c r="J71" s="117" t="s">
        <v>595</v>
      </c>
      <c r="K71" s="118" t="s">
        <v>584</v>
      </c>
      <c r="L71" s="119">
        <v>2</v>
      </c>
      <c r="M71" s="459" t="s">
        <v>225</v>
      </c>
      <c r="N71" s="111"/>
      <c r="O71" s="121"/>
      <c r="P71" s="974" t="str">
        <f t="shared" si="9"/>
        <v/>
      </c>
      <c r="Q71" s="974">
        <f t="shared" si="10"/>
        <v>60000</v>
      </c>
    </row>
    <row r="72" spans="1:17" ht="17.45" customHeight="1">
      <c r="A72" s="950" t="s">
        <v>613</v>
      </c>
      <c r="B72" s="969">
        <f>SUM(P73:Q78)</f>
        <v>64000</v>
      </c>
      <c r="C72" s="89"/>
      <c r="D72" s="562" t="s">
        <v>604</v>
      </c>
      <c r="E72" s="715" t="s">
        <v>591</v>
      </c>
      <c r="F72" s="705"/>
      <c r="G72" s="90"/>
      <c r="H72" s="90"/>
      <c r="I72" s="91"/>
      <c r="J72" s="92"/>
      <c r="K72" s="90"/>
      <c r="L72" s="91"/>
      <c r="M72" s="93"/>
      <c r="N72" s="91"/>
      <c r="O72" s="94"/>
      <c r="P72" s="970">
        <f>SUM(P73:P78)</f>
        <v>0</v>
      </c>
      <c r="Q72" s="970">
        <f>SUM(Q73:Q78)</f>
        <v>64000</v>
      </c>
    </row>
    <row r="73" spans="1:17" ht="36.950000000000003" customHeight="1">
      <c r="A73" s="951" t="s">
        <v>614</v>
      </c>
      <c r="B73" s="977"/>
      <c r="C73" s="498" t="s">
        <v>629</v>
      </c>
      <c r="D73" s="934" t="s">
        <v>657</v>
      </c>
      <c r="E73" s="714" t="s">
        <v>658</v>
      </c>
      <c r="F73" s="706">
        <v>20000</v>
      </c>
      <c r="G73" s="112" t="s">
        <v>583</v>
      </c>
      <c r="H73" s="113" t="s">
        <v>594</v>
      </c>
      <c r="I73" s="114">
        <v>2</v>
      </c>
      <c r="J73" s="112" t="s">
        <v>585</v>
      </c>
      <c r="K73" s="113"/>
      <c r="L73" s="114"/>
      <c r="M73" s="112"/>
      <c r="N73" s="114"/>
      <c r="O73" s="116"/>
      <c r="P73" s="972" t="str">
        <f t="shared" ref="P73:P78" si="11">IF(C73="本年度", PRODUCT(F73, I73, L73, N73), "")</f>
        <v/>
      </c>
      <c r="Q73" s="972">
        <f t="shared" ref="Q73:Q78" si="12">IF(C73="翌年度", PRODUCT(F73, I73, L73, N73), "")</f>
        <v>40000</v>
      </c>
    </row>
    <row r="74" spans="1:17" ht="17.45" customHeight="1">
      <c r="A74" s="951"/>
      <c r="B74" s="977"/>
      <c r="C74" s="494" t="s">
        <v>629</v>
      </c>
      <c r="D74" s="855" t="s">
        <v>659</v>
      </c>
      <c r="E74" s="565" t="s">
        <v>660</v>
      </c>
      <c r="F74" s="707">
        <v>5000</v>
      </c>
      <c r="G74" s="99" t="s">
        <v>583</v>
      </c>
      <c r="H74" s="100" t="s">
        <v>594</v>
      </c>
      <c r="I74" s="101">
        <v>3</v>
      </c>
      <c r="J74" s="99" t="s">
        <v>607</v>
      </c>
      <c r="K74" s="100"/>
      <c r="L74" s="101"/>
      <c r="M74" s="99"/>
      <c r="N74" s="101"/>
      <c r="O74" s="105"/>
      <c r="P74" s="973" t="str">
        <f t="shared" si="11"/>
        <v/>
      </c>
      <c r="Q74" s="973">
        <f t="shared" si="12"/>
        <v>15000</v>
      </c>
    </row>
    <row r="75" spans="1:17" ht="17.45" customHeight="1">
      <c r="A75" s="951"/>
      <c r="B75" s="977"/>
      <c r="C75" s="492" t="s">
        <v>629</v>
      </c>
      <c r="D75" s="989" t="s">
        <v>661</v>
      </c>
      <c r="E75" s="990" t="s">
        <v>660</v>
      </c>
      <c r="F75" s="704">
        <v>3000</v>
      </c>
      <c r="G75" s="95" t="s">
        <v>583</v>
      </c>
      <c r="H75" s="122" t="s">
        <v>594</v>
      </c>
      <c r="I75" s="97">
        <v>3</v>
      </c>
      <c r="J75" s="95" t="s">
        <v>607</v>
      </c>
      <c r="K75" s="110"/>
      <c r="L75" s="101"/>
      <c r="M75" s="99"/>
      <c r="N75" s="101"/>
      <c r="O75" s="105"/>
      <c r="P75" s="973" t="str">
        <f t="shared" si="11"/>
        <v/>
      </c>
      <c r="Q75" s="973">
        <f t="shared" si="12"/>
        <v>9000</v>
      </c>
    </row>
    <row r="76" spans="1:17" ht="17.45" customHeight="1">
      <c r="A76" s="951"/>
      <c r="B76" s="977"/>
      <c r="C76" s="935"/>
      <c r="D76" s="855"/>
      <c r="E76" s="993"/>
      <c r="F76" s="707"/>
      <c r="G76" s="99" t="s">
        <v>583</v>
      </c>
      <c r="H76" s="110" t="s">
        <v>584</v>
      </c>
      <c r="I76" s="101"/>
      <c r="J76" s="99" t="s">
        <v>585</v>
      </c>
      <c r="K76" s="110"/>
      <c r="L76" s="101"/>
      <c r="M76" s="99"/>
      <c r="N76" s="101"/>
      <c r="O76" s="105"/>
      <c r="P76" s="973" t="str">
        <f t="shared" si="11"/>
        <v/>
      </c>
      <c r="Q76" s="973" t="str">
        <f t="shared" si="12"/>
        <v/>
      </c>
    </row>
    <row r="77" spans="1:17" ht="17.45" customHeight="1">
      <c r="A77" s="951"/>
      <c r="B77" s="977"/>
      <c r="C77" s="935"/>
      <c r="D77" s="855"/>
      <c r="E77" s="993"/>
      <c r="F77" s="707"/>
      <c r="G77" s="99" t="s">
        <v>583</v>
      </c>
      <c r="H77" s="110" t="s">
        <v>584</v>
      </c>
      <c r="I77" s="101"/>
      <c r="J77" s="99" t="s">
        <v>585</v>
      </c>
      <c r="K77" s="110"/>
      <c r="L77" s="101"/>
      <c r="M77" s="99"/>
      <c r="N77" s="101"/>
      <c r="O77" s="105"/>
      <c r="P77" s="973" t="str">
        <f t="shared" si="11"/>
        <v/>
      </c>
      <c r="Q77" s="973" t="str">
        <f t="shared" si="12"/>
        <v/>
      </c>
    </row>
    <row r="78" spans="1:17" ht="17.45" customHeight="1">
      <c r="A78" s="951"/>
      <c r="B78" s="977"/>
      <c r="C78" s="936"/>
      <c r="D78" s="933"/>
      <c r="E78" s="994"/>
      <c r="F78" s="708"/>
      <c r="G78" s="117" t="s">
        <v>583</v>
      </c>
      <c r="H78" s="111" t="s">
        <v>584</v>
      </c>
      <c r="I78" s="119"/>
      <c r="J78" s="117" t="s">
        <v>585</v>
      </c>
      <c r="K78" s="111"/>
      <c r="L78" s="119"/>
      <c r="M78" s="117"/>
      <c r="N78" s="119"/>
      <c r="O78" s="121"/>
      <c r="P78" s="974" t="str">
        <f t="shared" si="11"/>
        <v/>
      </c>
      <c r="Q78" s="974" t="str">
        <f t="shared" si="12"/>
        <v/>
      </c>
    </row>
    <row r="79" spans="1:17">
      <c r="A79" s="952" t="s">
        <v>615</v>
      </c>
      <c r="B79" s="984">
        <f>B80+B82</f>
        <v>0</v>
      </c>
      <c r="C79" s="700"/>
      <c r="D79" s="1558"/>
      <c r="E79" s="1559"/>
      <c r="F79" s="710"/>
      <c r="G79" s="82"/>
      <c r="H79" s="82"/>
      <c r="I79" s="83"/>
      <c r="J79" s="84"/>
      <c r="K79" s="82"/>
      <c r="L79" s="83"/>
      <c r="M79" s="85"/>
      <c r="N79" s="83"/>
      <c r="O79" s="86"/>
      <c r="P79" s="985">
        <f>P80+P82</f>
        <v>0</v>
      </c>
      <c r="Q79" s="985">
        <f>Q80+Q82</f>
        <v>0</v>
      </c>
    </row>
    <row r="80" spans="1:17">
      <c r="A80" s="951" t="s">
        <v>616</v>
      </c>
      <c r="B80" s="986">
        <f>SUM(P80:Q80)</f>
        <v>0</v>
      </c>
      <c r="C80" s="955"/>
      <c r="D80" s="1560"/>
      <c r="E80" s="1561"/>
      <c r="F80" s="956"/>
      <c r="G80" s="957"/>
      <c r="H80" s="957"/>
      <c r="I80" s="958"/>
      <c r="J80" s="959"/>
      <c r="K80" s="957"/>
      <c r="L80" s="958"/>
      <c r="M80" s="960"/>
      <c r="N80" s="958"/>
      <c r="O80" s="961"/>
      <c r="P80" s="970">
        <f>SUM(P81)</f>
        <v>0</v>
      </c>
      <c r="Q80" s="970">
        <f>SUM(Q81)</f>
        <v>0</v>
      </c>
    </row>
    <row r="81" spans="1:17">
      <c r="A81" s="953"/>
      <c r="B81" s="984"/>
      <c r="C81" s="936"/>
      <c r="D81" s="1564"/>
      <c r="E81" s="1565"/>
      <c r="F81" s="995"/>
      <c r="G81" s="996" t="s">
        <v>583</v>
      </c>
      <c r="H81" s="997" t="s">
        <v>594</v>
      </c>
      <c r="I81" s="998"/>
      <c r="J81" s="996" t="s">
        <v>607</v>
      </c>
      <c r="K81" s="997"/>
      <c r="L81" s="998"/>
      <c r="M81" s="999"/>
      <c r="N81" s="1000"/>
      <c r="O81" s="1001"/>
      <c r="P81" s="1002" t="str">
        <f>IF(C81="本年度", PRODUCT(F81, I81, L81, N81), "")</f>
        <v/>
      </c>
      <c r="Q81" s="1002" t="str">
        <f>IF(C81="翌年度", PRODUCT(F81, I81, L81, N81), "")</f>
        <v/>
      </c>
    </row>
    <row r="82" spans="1:17">
      <c r="A82" s="951" t="s">
        <v>617</v>
      </c>
      <c r="B82" s="986">
        <f>SUM(P82:Q82)</f>
        <v>0</v>
      </c>
      <c r="C82" s="89"/>
      <c r="D82" s="1562"/>
      <c r="E82" s="1563"/>
      <c r="F82" s="705"/>
      <c r="G82" s="90"/>
      <c r="H82" s="90"/>
      <c r="I82" s="91"/>
      <c r="J82" s="92"/>
      <c r="K82" s="90"/>
      <c r="L82" s="91"/>
      <c r="M82" s="93"/>
      <c r="N82" s="91"/>
      <c r="O82" s="94"/>
      <c r="P82" s="970">
        <f>SUM(P83)</f>
        <v>0</v>
      </c>
      <c r="Q82" s="970">
        <f>SUM(Q83)</f>
        <v>0</v>
      </c>
    </row>
    <row r="83" spans="1:17" ht="17.100000000000001" customHeight="1">
      <c r="A83" s="953"/>
      <c r="B83" s="976"/>
      <c r="C83" s="938"/>
      <c r="D83" s="1564"/>
      <c r="E83" s="1565"/>
      <c r="F83" s="706"/>
      <c r="G83" s="112" t="s">
        <v>583</v>
      </c>
      <c r="H83" s="113" t="s">
        <v>594</v>
      </c>
      <c r="I83" s="114"/>
      <c r="J83" s="112" t="s">
        <v>607</v>
      </c>
      <c r="K83" s="113"/>
      <c r="L83" s="114"/>
      <c r="M83" s="115"/>
      <c r="N83" s="456"/>
      <c r="O83" s="116"/>
      <c r="P83" s="974" t="str">
        <f>IF(C83="本年度", PRODUCT(F83, I83, L83, N83), "")</f>
        <v/>
      </c>
      <c r="Q83" s="974" t="str">
        <f>IF(C83="翌年度", PRODUCT(F83, I83, L83, N83), "")</f>
        <v/>
      </c>
    </row>
    <row r="84" spans="1:17" ht="20.100000000000001" customHeight="1">
      <c r="A84" s="950" t="s">
        <v>618</v>
      </c>
      <c r="B84" s="984">
        <f>SUM(P85:Q86)</f>
        <v>72000</v>
      </c>
      <c r="C84" s="700"/>
      <c r="D84" s="1558"/>
      <c r="E84" s="1559"/>
      <c r="F84" s="710"/>
      <c r="G84" s="82"/>
      <c r="H84" s="82"/>
      <c r="I84" s="83"/>
      <c r="J84" s="84"/>
      <c r="K84" s="82"/>
      <c r="L84" s="83"/>
      <c r="M84" s="85"/>
      <c r="N84" s="83"/>
      <c r="O84" s="86"/>
      <c r="P84" s="985">
        <f>SUM(P85:P86)</f>
        <v>36000</v>
      </c>
      <c r="Q84" s="985">
        <f>SUM(Q85:Q86)</f>
        <v>36000</v>
      </c>
    </row>
    <row r="85" spans="1:17" ht="17.100000000000001" customHeight="1">
      <c r="A85" s="951"/>
      <c r="B85" s="971"/>
      <c r="C85" s="498" t="s">
        <v>625</v>
      </c>
      <c r="D85" s="1570" t="s">
        <v>662</v>
      </c>
      <c r="E85" s="1571"/>
      <c r="F85" s="711">
        <v>72000</v>
      </c>
      <c r="G85" s="112" t="s">
        <v>583</v>
      </c>
      <c r="H85" s="456" t="s">
        <v>584</v>
      </c>
      <c r="I85" s="479">
        <v>0.5</v>
      </c>
      <c r="J85" s="461" t="s">
        <v>602</v>
      </c>
      <c r="K85" s="462"/>
      <c r="L85" s="460"/>
      <c r="M85" s="463"/>
      <c r="N85" s="464"/>
      <c r="O85" s="475"/>
      <c r="P85" s="972">
        <f>IF(C85="本年度", PRODUCT(F85, I85, L85, N85), "")</f>
        <v>36000</v>
      </c>
      <c r="Q85" s="972" t="str">
        <f>IF(C85="翌年度", PRODUCT(F85, I85, L85, N85), "")</f>
        <v/>
      </c>
    </row>
    <row r="86" spans="1:17" ht="17.100000000000001" customHeight="1">
      <c r="A86" s="951"/>
      <c r="B86" s="976"/>
      <c r="C86" s="493" t="s">
        <v>629</v>
      </c>
      <c r="D86" s="1564" t="s">
        <v>663</v>
      </c>
      <c r="E86" s="1565"/>
      <c r="F86" s="712">
        <v>72000</v>
      </c>
      <c r="G86" s="117" t="s">
        <v>583</v>
      </c>
      <c r="H86" s="111" t="s">
        <v>584</v>
      </c>
      <c r="I86" s="141">
        <v>0.5</v>
      </c>
      <c r="J86" s="125" t="s">
        <v>602</v>
      </c>
      <c r="K86" s="126"/>
      <c r="L86" s="124"/>
      <c r="M86" s="127"/>
      <c r="N86" s="128"/>
      <c r="O86" s="476"/>
      <c r="P86" s="974" t="str">
        <f>IF(C86="本年度", PRODUCT(F86, I86, L86, N86), "")</f>
        <v/>
      </c>
      <c r="Q86" s="974">
        <f>IF(C86="翌年度", PRODUCT(F86, I86, L86, N86), "")</f>
        <v>36000</v>
      </c>
    </row>
    <row r="87" spans="1:17" ht="17.100000000000001" customHeight="1">
      <c r="A87" s="941" t="s">
        <v>619</v>
      </c>
      <c r="B87" s="984">
        <f>SUM(P88:Q97)</f>
        <v>321000</v>
      </c>
      <c r="C87" s="700"/>
      <c r="D87" s="1558"/>
      <c r="E87" s="1559"/>
      <c r="F87" s="710"/>
      <c r="G87" s="82"/>
      <c r="H87" s="82"/>
      <c r="I87" s="83"/>
      <c r="J87" s="84"/>
      <c r="K87" s="82"/>
      <c r="L87" s="83"/>
      <c r="M87" s="85"/>
      <c r="N87" s="83"/>
      <c r="O87" s="86"/>
      <c r="P87" s="985">
        <f>SUM(P88:P97)</f>
        <v>160500</v>
      </c>
      <c r="Q87" s="985">
        <f>SUM(Q88:Q97)</f>
        <v>160500</v>
      </c>
    </row>
    <row r="88" spans="1:17" ht="17.100000000000001" customHeight="1">
      <c r="A88" s="942"/>
      <c r="B88" s="987"/>
      <c r="C88" s="937"/>
      <c r="D88" s="1570" t="s">
        <v>664</v>
      </c>
      <c r="E88" s="1571"/>
      <c r="F88" s="706"/>
      <c r="G88" s="112" t="s">
        <v>583</v>
      </c>
      <c r="H88" s="113" t="s">
        <v>584</v>
      </c>
      <c r="I88" s="114"/>
      <c r="J88" s="465" t="s">
        <v>225</v>
      </c>
      <c r="K88" s="113"/>
      <c r="L88" s="114"/>
      <c r="M88" s="115"/>
      <c r="N88" s="456"/>
      <c r="O88" s="116"/>
      <c r="P88" s="972" t="str">
        <f t="shared" ref="P88:P97" si="13">IF(C88="本年度", PRODUCT(F88, I88, L88, N88), "")</f>
        <v/>
      </c>
      <c r="Q88" s="972" t="str">
        <f>IF(C88="翌年度", PRODUCT(F88, I88, L88, N88), "")</f>
        <v/>
      </c>
    </row>
    <row r="89" spans="1:17" ht="17.100000000000001" customHeight="1">
      <c r="A89" s="942"/>
      <c r="B89" s="987"/>
      <c r="C89" s="494" t="s">
        <v>625</v>
      </c>
      <c r="D89" s="1578" t="s">
        <v>665</v>
      </c>
      <c r="E89" s="1579"/>
      <c r="F89" s="707">
        <v>98000</v>
      </c>
      <c r="G89" s="99" t="s">
        <v>583</v>
      </c>
      <c r="H89" s="100" t="s">
        <v>594</v>
      </c>
      <c r="I89" s="101">
        <v>1</v>
      </c>
      <c r="J89" s="103" t="s">
        <v>225</v>
      </c>
      <c r="K89" s="100"/>
      <c r="L89" s="101"/>
      <c r="M89" s="106"/>
      <c r="N89" s="110"/>
      <c r="O89" s="105"/>
      <c r="P89" s="973">
        <f t="shared" si="13"/>
        <v>98000</v>
      </c>
      <c r="Q89" s="973" t="str">
        <f t="shared" ref="Q89:Q97" si="14">IF(C89="翌年度", PRODUCT(F89, I89, L89, N89), "")</f>
        <v/>
      </c>
    </row>
    <row r="90" spans="1:17" ht="17.100000000000001" customHeight="1">
      <c r="A90" s="942"/>
      <c r="B90" s="987"/>
      <c r="C90" s="494" t="s">
        <v>625</v>
      </c>
      <c r="D90" s="1578" t="s">
        <v>666</v>
      </c>
      <c r="E90" s="1579"/>
      <c r="F90" s="707">
        <v>13500</v>
      </c>
      <c r="G90" s="99" t="s">
        <v>583</v>
      </c>
      <c r="H90" s="100" t="s">
        <v>594</v>
      </c>
      <c r="I90" s="101">
        <v>3</v>
      </c>
      <c r="J90" s="103" t="s">
        <v>596</v>
      </c>
      <c r="K90" s="100" t="s">
        <v>594</v>
      </c>
      <c r="L90" s="101">
        <v>1</v>
      </c>
      <c r="M90" s="123" t="s">
        <v>225</v>
      </c>
      <c r="N90" s="110"/>
      <c r="O90" s="105"/>
      <c r="P90" s="973">
        <f t="shared" si="13"/>
        <v>40500</v>
      </c>
      <c r="Q90" s="973" t="str">
        <f t="shared" si="14"/>
        <v/>
      </c>
    </row>
    <row r="91" spans="1:17" ht="17.100000000000001" customHeight="1">
      <c r="A91" s="942"/>
      <c r="B91" s="987"/>
      <c r="C91" s="494" t="s">
        <v>625</v>
      </c>
      <c r="D91" s="1578" t="s">
        <v>667</v>
      </c>
      <c r="E91" s="1579"/>
      <c r="F91" s="707">
        <v>4500</v>
      </c>
      <c r="G91" s="99" t="s">
        <v>583</v>
      </c>
      <c r="H91" s="100" t="s">
        <v>594</v>
      </c>
      <c r="I91" s="101">
        <v>4</v>
      </c>
      <c r="J91" s="103" t="s">
        <v>595</v>
      </c>
      <c r="K91" s="100" t="s">
        <v>594</v>
      </c>
      <c r="L91" s="101">
        <v>1</v>
      </c>
      <c r="M91" s="123" t="s">
        <v>225</v>
      </c>
      <c r="N91" s="110"/>
      <c r="O91" s="105"/>
      <c r="P91" s="973">
        <f t="shared" si="13"/>
        <v>18000</v>
      </c>
      <c r="Q91" s="973" t="str">
        <f t="shared" si="14"/>
        <v/>
      </c>
    </row>
    <row r="92" spans="1:17" ht="17.100000000000001" customHeight="1">
      <c r="A92" s="942"/>
      <c r="B92" s="987"/>
      <c r="C92" s="494" t="s">
        <v>625</v>
      </c>
      <c r="D92" s="1578" t="s">
        <v>668</v>
      </c>
      <c r="E92" s="1579"/>
      <c r="F92" s="707">
        <v>4000</v>
      </c>
      <c r="G92" s="99" t="s">
        <v>583</v>
      </c>
      <c r="H92" s="100" t="s">
        <v>594</v>
      </c>
      <c r="I92" s="101">
        <v>1</v>
      </c>
      <c r="J92" s="103" t="s">
        <v>225</v>
      </c>
      <c r="K92" s="100"/>
      <c r="L92" s="101"/>
      <c r="M92" s="110"/>
      <c r="N92" s="110"/>
      <c r="O92" s="105"/>
      <c r="P92" s="973">
        <f t="shared" si="13"/>
        <v>4000</v>
      </c>
      <c r="Q92" s="973" t="str">
        <f t="shared" si="14"/>
        <v/>
      </c>
    </row>
    <row r="93" spans="1:17" ht="17.100000000000001" customHeight="1">
      <c r="A93" s="942"/>
      <c r="B93" s="987"/>
      <c r="C93" s="935"/>
      <c r="D93" s="1578" t="s">
        <v>669</v>
      </c>
      <c r="E93" s="1579"/>
      <c r="F93" s="707"/>
      <c r="G93" s="99" t="s">
        <v>583</v>
      </c>
      <c r="H93" s="100" t="s">
        <v>594</v>
      </c>
      <c r="I93" s="101"/>
      <c r="J93" s="103" t="s">
        <v>225</v>
      </c>
      <c r="K93" s="100"/>
      <c r="L93" s="101"/>
      <c r="M93" s="106"/>
      <c r="N93" s="110"/>
      <c r="O93" s="105"/>
      <c r="P93" s="973" t="str">
        <f t="shared" si="13"/>
        <v/>
      </c>
      <c r="Q93" s="973" t="str">
        <f t="shared" si="14"/>
        <v/>
      </c>
    </row>
    <row r="94" spans="1:17" ht="17.100000000000001" customHeight="1">
      <c r="A94" s="942"/>
      <c r="B94" s="987"/>
      <c r="C94" s="494" t="s">
        <v>629</v>
      </c>
      <c r="D94" s="1578" t="s">
        <v>665</v>
      </c>
      <c r="E94" s="1579"/>
      <c r="F94" s="707">
        <v>98000</v>
      </c>
      <c r="G94" s="99" t="s">
        <v>583</v>
      </c>
      <c r="H94" s="100" t="s">
        <v>594</v>
      </c>
      <c r="I94" s="101">
        <v>1</v>
      </c>
      <c r="J94" s="103" t="s">
        <v>225</v>
      </c>
      <c r="K94" s="100"/>
      <c r="L94" s="101"/>
      <c r="M94" s="106"/>
      <c r="N94" s="110"/>
      <c r="O94" s="105"/>
      <c r="P94" s="973" t="str">
        <f t="shared" si="13"/>
        <v/>
      </c>
      <c r="Q94" s="973">
        <f t="shared" si="14"/>
        <v>98000</v>
      </c>
    </row>
    <row r="95" spans="1:17" ht="17.100000000000001" customHeight="1">
      <c r="A95" s="942"/>
      <c r="B95" s="987"/>
      <c r="C95" s="494" t="s">
        <v>629</v>
      </c>
      <c r="D95" s="1578" t="s">
        <v>666</v>
      </c>
      <c r="E95" s="1579"/>
      <c r="F95" s="707">
        <v>13500</v>
      </c>
      <c r="G95" s="99" t="s">
        <v>583</v>
      </c>
      <c r="H95" s="100" t="s">
        <v>594</v>
      </c>
      <c r="I95" s="101">
        <v>3</v>
      </c>
      <c r="J95" s="103" t="s">
        <v>596</v>
      </c>
      <c r="K95" s="100" t="s">
        <v>594</v>
      </c>
      <c r="L95" s="101">
        <v>1</v>
      </c>
      <c r="M95" s="123" t="s">
        <v>225</v>
      </c>
      <c r="N95" s="110"/>
      <c r="O95" s="105"/>
      <c r="P95" s="973" t="str">
        <f t="shared" si="13"/>
        <v/>
      </c>
      <c r="Q95" s="973">
        <f t="shared" si="14"/>
        <v>40500</v>
      </c>
    </row>
    <row r="96" spans="1:17" ht="17.100000000000001" customHeight="1">
      <c r="A96" s="942"/>
      <c r="B96" s="987"/>
      <c r="C96" s="494" t="s">
        <v>629</v>
      </c>
      <c r="D96" s="1578" t="s">
        <v>667</v>
      </c>
      <c r="E96" s="1579"/>
      <c r="F96" s="707">
        <v>4500</v>
      </c>
      <c r="G96" s="99" t="s">
        <v>583</v>
      </c>
      <c r="H96" s="100" t="s">
        <v>594</v>
      </c>
      <c r="I96" s="101">
        <v>4</v>
      </c>
      <c r="J96" s="103" t="s">
        <v>595</v>
      </c>
      <c r="K96" s="100" t="s">
        <v>594</v>
      </c>
      <c r="L96" s="101">
        <v>1</v>
      </c>
      <c r="M96" s="123" t="s">
        <v>225</v>
      </c>
      <c r="N96" s="110"/>
      <c r="O96" s="105"/>
      <c r="P96" s="973" t="str">
        <f t="shared" si="13"/>
        <v/>
      </c>
      <c r="Q96" s="973">
        <f t="shared" si="14"/>
        <v>18000</v>
      </c>
    </row>
    <row r="97" spans="1:17" ht="17.100000000000001" customHeight="1">
      <c r="A97" s="942"/>
      <c r="B97" s="987"/>
      <c r="C97" s="494" t="s">
        <v>629</v>
      </c>
      <c r="D97" s="1578" t="s">
        <v>668</v>
      </c>
      <c r="E97" s="1579"/>
      <c r="F97" s="707">
        <v>4000</v>
      </c>
      <c r="G97" s="99" t="s">
        <v>583</v>
      </c>
      <c r="H97" s="100" t="s">
        <v>594</v>
      </c>
      <c r="I97" s="101">
        <v>1</v>
      </c>
      <c r="J97" s="103" t="s">
        <v>225</v>
      </c>
      <c r="K97" s="100"/>
      <c r="L97" s="101"/>
      <c r="M97" s="110"/>
      <c r="N97" s="110"/>
      <c r="O97" s="105"/>
      <c r="P97" s="973" t="str">
        <f t="shared" si="13"/>
        <v/>
      </c>
      <c r="Q97" s="973">
        <f t="shared" si="14"/>
        <v>4000</v>
      </c>
    </row>
    <row r="98" spans="1:17" ht="19.5" customHeight="1">
      <c r="A98" s="950" t="s">
        <v>620</v>
      </c>
      <c r="B98" s="984">
        <f>SUM(P99:Q99)</f>
        <v>0</v>
      </c>
      <c r="C98" s="700"/>
      <c r="D98" s="1558"/>
      <c r="E98" s="1559"/>
      <c r="F98" s="710"/>
      <c r="G98" s="82"/>
      <c r="H98" s="82"/>
      <c r="I98" s="83"/>
      <c r="J98" s="84"/>
      <c r="K98" s="82"/>
      <c r="L98" s="83"/>
      <c r="M98" s="85"/>
      <c r="N98" s="83"/>
      <c r="O98" s="86"/>
      <c r="P98" s="985">
        <f>SUM(P99)</f>
        <v>0</v>
      </c>
      <c r="Q98" s="985">
        <f>SUM(Q99)</f>
        <v>0</v>
      </c>
    </row>
    <row r="99" spans="1:17" ht="17.100000000000001" customHeight="1">
      <c r="A99" s="951"/>
      <c r="B99" s="971"/>
      <c r="C99" s="938"/>
      <c r="D99" s="1566"/>
      <c r="E99" s="1567"/>
      <c r="F99" s="713"/>
      <c r="G99" s="87" t="s">
        <v>583</v>
      </c>
      <c r="H99" s="88" t="s">
        <v>584</v>
      </c>
      <c r="I99" s="129"/>
      <c r="J99" s="130" t="s">
        <v>585</v>
      </c>
      <c r="K99" s="131"/>
      <c r="L99" s="129"/>
      <c r="M99" s="130"/>
      <c r="N99" s="132"/>
      <c r="O99" s="477"/>
      <c r="P99" s="988" t="str">
        <f>IF(C99="本年度", PRODUCT(F99, I99, L99, N99), "")</f>
        <v/>
      </c>
      <c r="Q99" s="988" t="str">
        <f>IF(C99="翌年度", PRODUCT(F99, I99, L99, N99), "")</f>
        <v/>
      </c>
    </row>
    <row r="100" spans="1:17">
      <c r="A100" s="954" t="s">
        <v>621</v>
      </c>
      <c r="B100" s="969">
        <f>B8</f>
        <v>6948650</v>
      </c>
      <c r="C100" s="142"/>
      <c r="D100" s="1568"/>
      <c r="E100" s="1569"/>
      <c r="F100" s="471"/>
      <c r="G100" s="90"/>
      <c r="H100" s="90"/>
      <c r="I100" s="91"/>
      <c r="J100" s="92"/>
      <c r="K100" s="90"/>
      <c r="L100" s="91"/>
      <c r="M100" s="93"/>
      <c r="N100" s="91"/>
      <c r="O100" s="94"/>
      <c r="P100" s="969">
        <f>P8</f>
        <v>4123375</v>
      </c>
      <c r="Q100" s="969">
        <f>Q8</f>
        <v>2825275</v>
      </c>
    </row>
    <row r="101" spans="1:17" ht="20.100000000000001" customHeight="1">
      <c r="A101" s="134"/>
      <c r="B101" s="856"/>
      <c r="C101" s="856"/>
      <c r="D101" s="857"/>
      <c r="E101" s="857"/>
      <c r="F101" s="858"/>
      <c r="G101" s="857"/>
      <c r="H101" s="859"/>
      <c r="I101" s="860"/>
      <c r="J101" s="857"/>
      <c r="K101" s="857"/>
      <c r="L101" s="860"/>
      <c r="M101" s="860"/>
      <c r="N101" s="860"/>
      <c r="O101" s="857"/>
      <c r="P101" s="857"/>
      <c r="Q101" s="861"/>
    </row>
    <row r="102" spans="1:17" ht="20.100000000000001" customHeight="1">
      <c r="A102" s="134"/>
      <c r="B102" s="856"/>
      <c r="C102" s="856"/>
      <c r="D102" s="857"/>
      <c r="E102" s="857"/>
      <c r="F102" s="858"/>
      <c r="G102" s="857"/>
      <c r="H102" s="859"/>
      <c r="I102" s="860"/>
      <c r="J102" s="857"/>
      <c r="K102" s="857"/>
      <c r="L102" s="860"/>
      <c r="M102" s="860"/>
      <c r="N102" s="860"/>
      <c r="O102" s="857"/>
      <c r="P102" s="857"/>
      <c r="Q102" s="861"/>
    </row>
    <row r="103" spans="1:17" ht="20.100000000000001" customHeight="1">
      <c r="A103" s="134"/>
      <c r="B103" s="856"/>
      <c r="C103" s="856"/>
      <c r="D103" s="857"/>
      <c r="E103" s="857"/>
      <c r="F103" s="858"/>
      <c r="G103" s="857"/>
      <c r="H103" s="859"/>
      <c r="I103" s="860"/>
      <c r="J103" s="857"/>
      <c r="K103" s="857"/>
      <c r="L103" s="860"/>
      <c r="M103" s="860"/>
      <c r="N103" s="860"/>
      <c r="O103" s="857"/>
      <c r="P103" s="857"/>
      <c r="Q103" s="861"/>
    </row>
    <row r="104" spans="1:17" ht="20.100000000000001" customHeight="1">
      <c r="A104" s="134"/>
      <c r="B104" s="856"/>
      <c r="C104" s="856"/>
      <c r="D104" s="857"/>
      <c r="E104" s="857"/>
      <c r="F104" s="858"/>
      <c r="G104" s="857"/>
      <c r="H104" s="859"/>
      <c r="I104" s="860"/>
      <c r="J104" s="857"/>
      <c r="K104" s="857"/>
      <c r="L104" s="860"/>
      <c r="M104" s="860"/>
      <c r="N104" s="860"/>
      <c r="O104" s="857"/>
      <c r="P104" s="857"/>
      <c r="Q104" s="861"/>
    </row>
    <row r="105" spans="1:17" ht="20.100000000000001" customHeight="1">
      <c r="A105" s="136"/>
      <c r="B105" s="133"/>
      <c r="C105" s="133"/>
      <c r="D105" s="134"/>
      <c r="E105" s="134"/>
      <c r="F105" s="135"/>
      <c r="G105" s="136"/>
      <c r="H105" s="63"/>
      <c r="I105" s="137"/>
      <c r="J105" s="136"/>
      <c r="K105" s="136"/>
      <c r="L105" s="137"/>
      <c r="M105" s="137"/>
      <c r="N105" s="137"/>
      <c r="O105" s="136"/>
      <c r="P105" s="136"/>
      <c r="Q105" s="138"/>
    </row>
    <row r="106" spans="1:17" ht="15.95" customHeight="1">
      <c r="F106" s="139"/>
      <c r="G106" s="69"/>
      <c r="I106" s="140"/>
      <c r="L106" s="140"/>
      <c r="M106" s="140"/>
      <c r="N106" s="140"/>
      <c r="Q106" s="70"/>
    </row>
    <row r="107" spans="1:17" ht="15.95" customHeight="1">
      <c r="F107" s="139"/>
      <c r="G107" s="69"/>
      <c r="I107" s="140"/>
      <c r="L107" s="140"/>
      <c r="M107" s="140"/>
      <c r="N107" s="140"/>
    </row>
    <row r="108" spans="1:17" ht="15.95" customHeight="1">
      <c r="F108" s="139"/>
      <c r="G108" s="69"/>
      <c r="I108" s="140"/>
      <c r="L108" s="140"/>
      <c r="M108" s="140"/>
      <c r="N108" s="140"/>
    </row>
    <row r="109" spans="1:17" ht="15.95" customHeight="1">
      <c r="F109" s="139"/>
      <c r="G109" s="69"/>
      <c r="I109" s="140"/>
      <c r="L109" s="140"/>
      <c r="M109" s="140"/>
      <c r="N109" s="140"/>
    </row>
    <row r="110" spans="1:17" ht="15.95" customHeight="1">
      <c r="F110" s="139"/>
      <c r="G110" s="69"/>
      <c r="I110" s="140"/>
      <c r="L110" s="140"/>
      <c r="M110" s="140"/>
      <c r="N110" s="140"/>
    </row>
    <row r="111" spans="1:17" ht="15.95" customHeight="1">
      <c r="F111" s="139"/>
      <c r="G111" s="69"/>
      <c r="I111" s="140"/>
      <c r="L111" s="140"/>
      <c r="M111" s="140"/>
      <c r="N111" s="140"/>
    </row>
    <row r="112" spans="1:17" ht="15.95" customHeight="1">
      <c r="F112" s="139"/>
      <c r="G112" s="69"/>
    </row>
    <row r="113" spans="3:17" ht="15.95" customHeight="1">
      <c r="F113" s="139"/>
      <c r="G113" s="69"/>
    </row>
    <row r="114" spans="3:17" ht="15.95" customHeight="1">
      <c r="F114" s="139"/>
      <c r="G114" s="69"/>
    </row>
    <row r="115" spans="3:17" ht="15.95" customHeight="1">
      <c r="C115" s="60"/>
      <c r="D115" s="60"/>
      <c r="E115" s="60"/>
      <c r="F115" s="139"/>
      <c r="G115" s="60"/>
      <c r="I115" s="60"/>
      <c r="J115" s="60"/>
      <c r="K115" s="60"/>
      <c r="L115" s="60"/>
      <c r="M115" s="60"/>
      <c r="N115" s="60"/>
      <c r="O115" s="60"/>
      <c r="P115" s="60"/>
      <c r="Q115" s="60"/>
    </row>
    <row r="116" spans="3:17" ht="15.95" customHeight="1">
      <c r="C116" s="60"/>
      <c r="D116" s="60"/>
      <c r="E116" s="60"/>
      <c r="F116" s="139"/>
      <c r="G116" s="60"/>
      <c r="I116" s="60"/>
      <c r="J116" s="60"/>
      <c r="K116" s="60"/>
      <c r="L116" s="60"/>
      <c r="M116" s="60"/>
      <c r="N116" s="60"/>
      <c r="O116" s="60"/>
      <c r="P116" s="60"/>
      <c r="Q116" s="60"/>
    </row>
    <row r="117" spans="3:17" ht="15.95" customHeight="1">
      <c r="F117" s="139"/>
      <c r="G117" s="69"/>
    </row>
    <row r="118" spans="3:17" ht="15.95" customHeight="1">
      <c r="F118" s="139"/>
      <c r="G118" s="69"/>
    </row>
    <row r="119" spans="3:17" ht="15.95" customHeight="1">
      <c r="F119" s="139"/>
      <c r="G119" s="69"/>
    </row>
    <row r="120" spans="3:17" ht="15.95" customHeight="1">
      <c r="F120" s="139"/>
      <c r="G120" s="69"/>
    </row>
    <row r="121" spans="3:17" ht="15.95" customHeight="1">
      <c r="F121" s="139"/>
      <c r="G121" s="69"/>
    </row>
    <row r="122" spans="3:17" ht="15.95" customHeight="1">
      <c r="F122" s="139"/>
      <c r="G122" s="69"/>
    </row>
    <row r="123" spans="3:17" ht="15.95" customHeight="1">
      <c r="F123" s="139"/>
    </row>
    <row r="124" spans="3:17">
      <c r="F124" s="139"/>
    </row>
    <row r="125" spans="3:17">
      <c r="F125" s="139"/>
    </row>
  </sheetData>
  <sheetProtection sheet="1" formatCells="0" formatColumns="0" formatRows="0" insertRows="0" deleteRows="0" sort="0" autoFilter="0" pivotTables="0"/>
  <mergeCells count="74">
    <mergeCell ref="D97:E97"/>
    <mergeCell ref="D98:E98"/>
    <mergeCell ref="D99:E99"/>
    <mergeCell ref="D100:E100"/>
    <mergeCell ref="D81:E81"/>
    <mergeCell ref="D82:E82"/>
    <mergeCell ref="D83:E83"/>
    <mergeCell ref="D84:E84"/>
    <mergeCell ref="D96:E96"/>
    <mergeCell ref="D85:E85"/>
    <mergeCell ref="D94:E94"/>
    <mergeCell ref="D95:E95"/>
    <mergeCell ref="D86:E86"/>
    <mergeCell ref="D87:E87"/>
    <mergeCell ref="D88:E88"/>
    <mergeCell ref="D89:E89"/>
    <mergeCell ref="D92:E92"/>
    <mergeCell ref="D93:E93"/>
    <mergeCell ref="D41:E41"/>
    <mergeCell ref="D42:E42"/>
    <mergeCell ref="D43:E43"/>
    <mergeCell ref="D44:E44"/>
    <mergeCell ref="D80:E80"/>
    <mergeCell ref="D64:E64"/>
    <mergeCell ref="D65:E65"/>
    <mergeCell ref="D61:E61"/>
    <mergeCell ref="D62:E62"/>
    <mergeCell ref="D63:E63"/>
    <mergeCell ref="D45:E45"/>
    <mergeCell ref="D67:E67"/>
    <mergeCell ref="D66:E66"/>
    <mergeCell ref="D79:E79"/>
    <mergeCell ref="D38:E38"/>
    <mergeCell ref="D39:E39"/>
    <mergeCell ref="D40:E40"/>
    <mergeCell ref="D90:E90"/>
    <mergeCell ref="D91:E91"/>
    <mergeCell ref="D68:E68"/>
    <mergeCell ref="D69:E69"/>
    <mergeCell ref="D70:E70"/>
    <mergeCell ref="D71:E71"/>
    <mergeCell ref="D31:E31"/>
    <mergeCell ref="D32:E32"/>
    <mergeCell ref="D33:E33"/>
    <mergeCell ref="D36:E36"/>
    <mergeCell ref="D37:E37"/>
    <mergeCell ref="D35:E35"/>
    <mergeCell ref="D34:E34"/>
    <mergeCell ref="D19:E19"/>
    <mergeCell ref="D20:E20"/>
    <mergeCell ref="D28:E28"/>
    <mergeCell ref="D29:E29"/>
    <mergeCell ref="D30:E30"/>
    <mergeCell ref="D11:E11"/>
    <mergeCell ref="D12:E12"/>
    <mergeCell ref="D13:E13"/>
    <mergeCell ref="D14:E14"/>
    <mergeCell ref="D15:E15"/>
    <mergeCell ref="D17:E17"/>
    <mergeCell ref="D18:E18"/>
    <mergeCell ref="F2:G2"/>
    <mergeCell ref="I2:J2"/>
    <mergeCell ref="L2:N2"/>
    <mergeCell ref="A3:D3"/>
    <mergeCell ref="F3:G3"/>
    <mergeCell ref="I3:J3"/>
    <mergeCell ref="L3:N3"/>
    <mergeCell ref="D16:E16"/>
    <mergeCell ref="A5:Q5"/>
    <mergeCell ref="D7:E7"/>
    <mergeCell ref="F7:O7"/>
    <mergeCell ref="D8:E8"/>
    <mergeCell ref="D9:E9"/>
    <mergeCell ref="D10:E10"/>
  </mergeCells>
  <phoneticPr fontId="4"/>
  <conditionalFormatting sqref="C11 C30:C38 C88:C97">
    <cfRule type="cellIs" dxfId="29" priority="27" operator="equal">
      <formula>"翌年度"</formula>
    </cfRule>
    <cfRule type="cellIs" dxfId="28" priority="28" operator="equal">
      <formula>"本年度"</formula>
    </cfRule>
  </conditionalFormatting>
  <conditionalFormatting sqref="C13:C20">
    <cfRule type="cellIs" dxfId="27" priority="25" operator="equal">
      <formula>"翌年度"</formula>
    </cfRule>
    <cfRule type="cellIs" dxfId="26" priority="26" operator="equal">
      <formula>"本年度"</formula>
    </cfRule>
  </conditionalFormatting>
  <conditionalFormatting sqref="C22:C27">
    <cfRule type="cellIs" dxfId="25" priority="23" operator="equal">
      <formula>"翌年度"</formula>
    </cfRule>
    <cfRule type="cellIs" dxfId="24" priority="24" operator="equal">
      <formula>"本年度"</formula>
    </cfRule>
  </conditionalFormatting>
  <conditionalFormatting sqref="C40:C42">
    <cfRule type="cellIs" dxfId="23" priority="19" operator="equal">
      <formula>"翌年度"</formula>
    </cfRule>
    <cfRule type="cellIs" dxfId="22" priority="20" operator="equal">
      <formula>"本年度"</formula>
    </cfRule>
  </conditionalFormatting>
  <conditionalFormatting sqref="C44:C45">
    <cfRule type="cellIs" dxfId="21" priority="17" operator="equal">
      <formula>"翌年度"</formula>
    </cfRule>
    <cfRule type="cellIs" dxfId="20" priority="18" operator="equal">
      <formula>"本年度"</formula>
    </cfRule>
  </conditionalFormatting>
  <conditionalFormatting sqref="C47:C51">
    <cfRule type="cellIs" dxfId="19" priority="15" operator="equal">
      <formula>"翌年度"</formula>
    </cfRule>
    <cfRule type="cellIs" dxfId="18" priority="16" operator="equal">
      <formula>"本年度"</formula>
    </cfRule>
  </conditionalFormatting>
  <conditionalFormatting sqref="C53:C57">
    <cfRule type="cellIs" dxfId="17" priority="11" operator="equal">
      <formula>"翌年度"</formula>
    </cfRule>
    <cfRule type="cellIs" dxfId="16" priority="12" operator="equal">
      <formula>"本年度"</formula>
    </cfRule>
  </conditionalFormatting>
  <conditionalFormatting sqref="C59:C60">
    <cfRule type="cellIs" dxfId="15" priority="13" operator="equal">
      <formula>"翌年度"</formula>
    </cfRule>
    <cfRule type="cellIs" dxfId="14" priority="14" operator="equal">
      <formula>"本年度"</formula>
    </cfRule>
  </conditionalFormatting>
  <conditionalFormatting sqref="C62:C63 C83 C99:C100">
    <cfRule type="cellIs" dxfId="13" priority="33" operator="equal">
      <formula>"翌年度"</formula>
    </cfRule>
    <cfRule type="cellIs" dxfId="12" priority="34" operator="equal">
      <formula>"本年度"</formula>
    </cfRule>
  </conditionalFormatting>
  <conditionalFormatting sqref="C67:C71">
    <cfRule type="cellIs" dxfId="11" priority="9" operator="equal">
      <formula>"翌年度"</formula>
    </cfRule>
    <cfRule type="cellIs" dxfId="10" priority="10" operator="equal">
      <formula>"本年度"</formula>
    </cfRule>
  </conditionalFormatting>
  <conditionalFormatting sqref="C73:C78">
    <cfRule type="cellIs" dxfId="9" priority="7" operator="equal">
      <formula>"翌年度"</formula>
    </cfRule>
    <cfRule type="cellIs" dxfId="8" priority="8" operator="equal">
      <formula>"本年度"</formula>
    </cfRule>
  </conditionalFormatting>
  <conditionalFormatting sqref="C81">
    <cfRule type="cellIs" dxfId="7" priority="29" operator="equal">
      <formula>"翌年度"</formula>
    </cfRule>
    <cfRule type="cellIs" dxfId="6" priority="30" operator="equal">
      <formula>"本年度"</formula>
    </cfRule>
  </conditionalFormatting>
  <conditionalFormatting sqref="C85:C86">
    <cfRule type="cellIs" dxfId="5" priority="5" operator="equal">
      <formula>"翌年度"</formula>
    </cfRule>
    <cfRule type="cellIs" dxfId="4" priority="6" operator="equal">
      <formula>"本年度"</formula>
    </cfRule>
  </conditionalFormatting>
  <conditionalFormatting sqref="P11:P100">
    <cfRule type="expression" dxfId="3" priority="2">
      <formula>$C11="本年度"</formula>
    </cfRule>
  </conditionalFormatting>
  <conditionalFormatting sqref="Q11:Q78">
    <cfRule type="expression" dxfId="2" priority="1">
      <formula>$C11="翌年度"</formula>
    </cfRule>
  </conditionalFormatting>
  <conditionalFormatting sqref="Q79">
    <cfRule type="expression" dxfId="1" priority="32">
      <formula>$C79="本年度"</formula>
    </cfRule>
  </conditionalFormatting>
  <conditionalFormatting sqref="Q80:Q99">
    <cfRule type="expression" dxfId="0" priority="31">
      <formula>$C80="翌年度"</formula>
    </cfRule>
  </conditionalFormatting>
  <dataValidations count="9">
    <dataValidation type="list" allowBlank="1" showInputMessage="1" showErrorMessage="1" sqref="E73:E78" xr:uid="{31144935-1406-4E45-8541-0D0ADDAD5FF6}">
      <formula1>"選択してください,(2)-a. インターンシップ通訳費,(2)-b. インターンシップ施設等使用料,(2)-c. インターンシップ資料印刷製本費,(2)-d  インターンシップ機器賃借料,(2)-e. インターンシップ消耗品費,(3)-f. インターンシップその他諸経費"</formula1>
    </dataValidation>
    <dataValidation type="list" allowBlank="1" showInputMessage="1" showErrorMessage="1" sqref="E53:E57" xr:uid="{E7DD7C5C-A632-445D-B485-071C21D7683E}">
      <formula1>"選択してください,(8)-a. 遠隔機材環境賃借料,(8)-b. 遠隔機材環境諸経費"</formula1>
    </dataValidation>
    <dataValidation type="list" allowBlank="1" showInputMessage="1" showErrorMessage="1" sqref="E59:E60" xr:uid="{367132A9-8DEC-4998-88A0-CB99A471FB8B}">
      <formula1>"選択してください,(9)-a. 講座実施消耗品費,(9)-b. 講座実施学外移動旅費,(9)-c. 講座実施その他諸経費"</formula1>
    </dataValidation>
    <dataValidation type="list" allowBlank="1" showInputMessage="1" showErrorMessage="1" sqref="E47:E51" xr:uid="{CBEEE316-FEAB-44EF-8751-1A4AE2BBF835}">
      <formula1>"選択してください,(7)-a. 資機材購入費及び賃借料,(7)-b. 資機材調達諸経費"</formula1>
    </dataValidation>
    <dataValidation type="list" allowBlank="1" showInputMessage="1" showErrorMessage="1" sqref="E22:E27" xr:uid="{C21E0041-05FD-48A8-A398-7219850598E8}">
      <formula1>"選択してください,(3)-a. 教材原稿料,(3)-b. 教材印刷製本費,(3)-c. 教材消耗品費,(3)-d. 教材費その他諸経費,(3)-e. 教材制作等委託外注費"</formula1>
    </dataValidation>
    <dataValidation type="list" allowBlank="1" showInputMessage="1" showErrorMessage="1" sqref="C61 C46 C72 C52 C21 C39 C43 C58 C28 C12 C64:C65" xr:uid="{61951F1D-E573-4DA0-B350-0761C77D2FFA}">
      <formula1>"2025年度,2026年度"</formula1>
    </dataValidation>
    <dataValidation type="list" allowBlank="1" showInputMessage="1" showErrorMessage="1" sqref="B2:C2" xr:uid="{24047351-0428-42EB-A756-3A976827510D}">
      <formula1>#REF!</formula1>
    </dataValidation>
    <dataValidation type="list" allowBlank="1" showInputMessage="1" showErrorMessage="1" sqref="C11 C13:C20 C22:C27 C29:C38 C40:C42 C44:C45 C47:C51 C53:C57 C59:C60 C62:C63 C66:C71 C73:C78 C81 C83 C85:C86 C88:C97 C99" xr:uid="{94E240F8-9FBA-4C4B-970C-BAA21112A6FB}">
      <formula1>"選択してください,本年度,翌年度"</formula1>
    </dataValidation>
    <dataValidation type="list" allowBlank="1" showInputMessage="1" showErrorMessage="1" sqref="J22:J27" xr:uid="{81A6EAE3-2913-4BAE-978C-A845B9DEBBA8}">
      <formula1>"スライド,枚"</formula1>
    </dataValidation>
  </dataValidations>
  <printOptions horizontalCentered="1"/>
  <pageMargins left="0.55118110236220474" right="0.55118110236220474" top="0.47244094488188981" bottom="0.43307086614173229" header="0.6692913385826772" footer="0.70866141732283472"/>
  <pageSetup paperSize="8" scale="60" orientation="portrait" blackAndWhite="1"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FFCCFF"/>
    <pageSetUpPr fitToPage="1"/>
  </sheetPr>
  <dimension ref="A1:H48"/>
  <sheetViews>
    <sheetView view="pageBreakPreview" zoomScale="60" zoomScaleNormal="100" workbookViewId="0"/>
  </sheetViews>
  <sheetFormatPr defaultRowHeight="14.1"/>
  <cols>
    <col min="1" max="1" width="16.28515625" style="5" customWidth="1"/>
    <col min="2" max="2" width="12.42578125" style="5" customWidth="1"/>
    <col min="3" max="3" width="84.140625" style="5" customWidth="1"/>
    <col min="4" max="4" width="15.140625" style="5" customWidth="1"/>
    <col min="5" max="5" width="15.85546875" style="5" customWidth="1"/>
    <col min="6" max="6" width="14.42578125" style="5" customWidth="1"/>
    <col min="7" max="7" width="15.42578125" style="5" customWidth="1"/>
    <col min="8" max="8" width="25.42578125" style="5" customWidth="1"/>
    <col min="9" max="246" width="9" style="5"/>
    <col min="247" max="247" width="0.140625" style="5" customWidth="1"/>
    <col min="248" max="248" width="4.5703125" style="5" customWidth="1"/>
    <col min="249" max="249" width="3.42578125" style="5" customWidth="1"/>
    <col min="250" max="250" width="4.42578125" style="5" customWidth="1"/>
    <col min="251" max="251" width="3.42578125" style="5" customWidth="1"/>
    <col min="252" max="252" width="9.85546875" style="5" customWidth="1"/>
    <col min="253" max="253" width="7.42578125" style="5" customWidth="1"/>
    <col min="254" max="254" width="8.5703125" style="5" customWidth="1"/>
    <col min="255" max="255" width="7.42578125" style="5" customWidth="1"/>
    <col min="256" max="256" width="20.85546875" style="5" customWidth="1"/>
    <col min="257" max="257" width="18.140625" style="5" customWidth="1"/>
    <col min="258" max="258" width="9.85546875" style="5" customWidth="1"/>
    <col min="259" max="259" width="7.42578125" style="5" customWidth="1"/>
    <col min="260" max="260" width="8.42578125" style="5" customWidth="1"/>
    <col min="261" max="261" width="7.42578125" style="5" customWidth="1"/>
    <col min="262" max="262" width="26.140625" style="5" customWidth="1"/>
    <col min="263" max="263" width="21.140625" style="5" customWidth="1"/>
    <col min="264" max="502" width="9" style="5"/>
    <col min="503" max="503" width="0.140625" style="5" customWidth="1"/>
    <col min="504" max="504" width="4.5703125" style="5" customWidth="1"/>
    <col min="505" max="505" width="3.42578125" style="5" customWidth="1"/>
    <col min="506" max="506" width="4.42578125" style="5" customWidth="1"/>
    <col min="507" max="507" width="3.42578125" style="5" customWidth="1"/>
    <col min="508" max="508" width="9.85546875" style="5" customWidth="1"/>
    <col min="509" max="509" width="7.42578125" style="5" customWidth="1"/>
    <col min="510" max="510" width="8.5703125" style="5" customWidth="1"/>
    <col min="511" max="511" width="7.42578125" style="5" customWidth="1"/>
    <col min="512" max="512" width="20.85546875" style="5" customWidth="1"/>
    <col min="513" max="513" width="18.140625" style="5" customWidth="1"/>
    <col min="514" max="514" width="9.85546875" style="5" customWidth="1"/>
    <col min="515" max="515" width="7.42578125" style="5" customWidth="1"/>
    <col min="516" max="516" width="8.42578125" style="5" customWidth="1"/>
    <col min="517" max="517" width="7.42578125" style="5" customWidth="1"/>
    <col min="518" max="518" width="26.140625" style="5" customWidth="1"/>
    <col min="519" max="519" width="21.140625" style="5" customWidth="1"/>
    <col min="520" max="758" width="9" style="5"/>
    <col min="759" max="759" width="0.140625" style="5" customWidth="1"/>
    <col min="760" max="760" width="4.5703125" style="5" customWidth="1"/>
    <col min="761" max="761" width="3.42578125" style="5" customWidth="1"/>
    <col min="762" max="762" width="4.42578125" style="5" customWidth="1"/>
    <col min="763" max="763" width="3.42578125" style="5" customWidth="1"/>
    <col min="764" max="764" width="9.85546875" style="5" customWidth="1"/>
    <col min="765" max="765" width="7.42578125" style="5" customWidth="1"/>
    <col min="766" max="766" width="8.5703125" style="5" customWidth="1"/>
    <col min="767" max="767" width="7.42578125" style="5" customWidth="1"/>
    <col min="768" max="768" width="20.85546875" style="5" customWidth="1"/>
    <col min="769" max="769" width="18.140625" style="5" customWidth="1"/>
    <col min="770" max="770" width="9.85546875" style="5" customWidth="1"/>
    <col min="771" max="771" width="7.42578125" style="5" customWidth="1"/>
    <col min="772" max="772" width="8.42578125" style="5" customWidth="1"/>
    <col min="773" max="773" width="7.42578125" style="5" customWidth="1"/>
    <col min="774" max="774" width="26.140625" style="5" customWidth="1"/>
    <col min="775" max="775" width="21.140625" style="5" customWidth="1"/>
    <col min="776" max="1014" width="9" style="5"/>
    <col min="1015" max="1015" width="0.140625" style="5" customWidth="1"/>
    <col min="1016" max="1016" width="4.5703125" style="5" customWidth="1"/>
    <col min="1017" max="1017" width="3.42578125" style="5" customWidth="1"/>
    <col min="1018" max="1018" width="4.42578125" style="5" customWidth="1"/>
    <col min="1019" max="1019" width="3.42578125" style="5" customWidth="1"/>
    <col min="1020" max="1020" width="9.85546875" style="5" customWidth="1"/>
    <col min="1021" max="1021" width="7.42578125" style="5" customWidth="1"/>
    <col min="1022" max="1022" width="8.5703125" style="5" customWidth="1"/>
    <col min="1023" max="1023" width="7.42578125" style="5" customWidth="1"/>
    <col min="1024" max="1024" width="20.85546875" style="5" customWidth="1"/>
    <col min="1025" max="1025" width="18.140625" style="5" customWidth="1"/>
    <col min="1026" max="1026" width="9.85546875" style="5" customWidth="1"/>
    <col min="1027" max="1027" width="7.42578125" style="5" customWidth="1"/>
    <col min="1028" max="1028" width="8.42578125" style="5" customWidth="1"/>
    <col min="1029" max="1029" width="7.42578125" style="5" customWidth="1"/>
    <col min="1030" max="1030" width="26.140625" style="5" customWidth="1"/>
    <col min="1031" max="1031" width="21.140625" style="5" customWidth="1"/>
    <col min="1032" max="1270" width="9" style="5"/>
    <col min="1271" max="1271" width="0.140625" style="5" customWidth="1"/>
    <col min="1272" max="1272" width="4.5703125" style="5" customWidth="1"/>
    <col min="1273" max="1273" width="3.42578125" style="5" customWidth="1"/>
    <col min="1274" max="1274" width="4.42578125" style="5" customWidth="1"/>
    <col min="1275" max="1275" width="3.42578125" style="5" customWidth="1"/>
    <col min="1276" max="1276" width="9.85546875" style="5" customWidth="1"/>
    <col min="1277" max="1277" width="7.42578125" style="5" customWidth="1"/>
    <col min="1278" max="1278" width="8.5703125" style="5" customWidth="1"/>
    <col min="1279" max="1279" width="7.42578125" style="5" customWidth="1"/>
    <col min="1280" max="1280" width="20.85546875" style="5" customWidth="1"/>
    <col min="1281" max="1281" width="18.140625" style="5" customWidth="1"/>
    <col min="1282" max="1282" width="9.85546875" style="5" customWidth="1"/>
    <col min="1283" max="1283" width="7.42578125" style="5" customWidth="1"/>
    <col min="1284" max="1284" width="8.42578125" style="5" customWidth="1"/>
    <col min="1285" max="1285" width="7.42578125" style="5" customWidth="1"/>
    <col min="1286" max="1286" width="26.140625" style="5" customWidth="1"/>
    <col min="1287" max="1287" width="21.140625" style="5" customWidth="1"/>
    <col min="1288" max="1526" width="9" style="5"/>
    <col min="1527" max="1527" width="0.140625" style="5" customWidth="1"/>
    <col min="1528" max="1528" width="4.5703125" style="5" customWidth="1"/>
    <col min="1529" max="1529" width="3.42578125" style="5" customWidth="1"/>
    <col min="1530" max="1530" width="4.42578125" style="5" customWidth="1"/>
    <col min="1531" max="1531" width="3.42578125" style="5" customWidth="1"/>
    <col min="1532" max="1532" width="9.85546875" style="5" customWidth="1"/>
    <col min="1533" max="1533" width="7.42578125" style="5" customWidth="1"/>
    <col min="1534" max="1534" width="8.5703125" style="5" customWidth="1"/>
    <col min="1535" max="1535" width="7.42578125" style="5" customWidth="1"/>
    <col min="1536" max="1536" width="20.85546875" style="5" customWidth="1"/>
    <col min="1537" max="1537" width="18.140625" style="5" customWidth="1"/>
    <col min="1538" max="1538" width="9.85546875" style="5" customWidth="1"/>
    <col min="1539" max="1539" width="7.42578125" style="5" customWidth="1"/>
    <col min="1540" max="1540" width="8.42578125" style="5" customWidth="1"/>
    <col min="1541" max="1541" width="7.42578125" style="5" customWidth="1"/>
    <col min="1542" max="1542" width="26.140625" style="5" customWidth="1"/>
    <col min="1543" max="1543" width="21.140625" style="5" customWidth="1"/>
    <col min="1544" max="1782" width="9" style="5"/>
    <col min="1783" max="1783" width="0.140625" style="5" customWidth="1"/>
    <col min="1784" max="1784" width="4.5703125" style="5" customWidth="1"/>
    <col min="1785" max="1785" width="3.42578125" style="5" customWidth="1"/>
    <col min="1786" max="1786" width="4.42578125" style="5" customWidth="1"/>
    <col min="1787" max="1787" width="3.42578125" style="5" customWidth="1"/>
    <col min="1788" max="1788" width="9.85546875" style="5" customWidth="1"/>
    <col min="1789" max="1789" width="7.42578125" style="5" customWidth="1"/>
    <col min="1790" max="1790" width="8.5703125" style="5" customWidth="1"/>
    <col min="1791" max="1791" width="7.42578125" style="5" customWidth="1"/>
    <col min="1792" max="1792" width="20.85546875" style="5" customWidth="1"/>
    <col min="1793" max="1793" width="18.140625" style="5" customWidth="1"/>
    <col min="1794" max="1794" width="9.85546875" style="5" customWidth="1"/>
    <col min="1795" max="1795" width="7.42578125" style="5" customWidth="1"/>
    <col min="1796" max="1796" width="8.42578125" style="5" customWidth="1"/>
    <col min="1797" max="1797" width="7.42578125" style="5" customWidth="1"/>
    <col min="1798" max="1798" width="26.140625" style="5" customWidth="1"/>
    <col min="1799" max="1799" width="21.140625" style="5" customWidth="1"/>
    <col min="1800" max="2038" width="9" style="5"/>
    <col min="2039" max="2039" width="0.140625" style="5" customWidth="1"/>
    <col min="2040" max="2040" width="4.5703125" style="5" customWidth="1"/>
    <col min="2041" max="2041" width="3.42578125" style="5" customWidth="1"/>
    <col min="2042" max="2042" width="4.42578125" style="5" customWidth="1"/>
    <col min="2043" max="2043" width="3.42578125" style="5" customWidth="1"/>
    <col min="2044" max="2044" width="9.85546875" style="5" customWidth="1"/>
    <col min="2045" max="2045" width="7.42578125" style="5" customWidth="1"/>
    <col min="2046" max="2046" width="8.5703125" style="5" customWidth="1"/>
    <col min="2047" max="2047" width="7.42578125" style="5" customWidth="1"/>
    <col min="2048" max="2048" width="20.85546875" style="5" customWidth="1"/>
    <col min="2049" max="2049" width="18.140625" style="5" customWidth="1"/>
    <col min="2050" max="2050" width="9.85546875" style="5" customWidth="1"/>
    <col min="2051" max="2051" width="7.42578125" style="5" customWidth="1"/>
    <col min="2052" max="2052" width="8.42578125" style="5" customWidth="1"/>
    <col min="2053" max="2053" width="7.42578125" style="5" customWidth="1"/>
    <col min="2054" max="2054" width="26.140625" style="5" customWidth="1"/>
    <col min="2055" max="2055" width="21.140625" style="5" customWidth="1"/>
    <col min="2056" max="2294" width="9" style="5"/>
    <col min="2295" max="2295" width="0.140625" style="5" customWidth="1"/>
    <col min="2296" max="2296" width="4.5703125" style="5" customWidth="1"/>
    <col min="2297" max="2297" width="3.42578125" style="5" customWidth="1"/>
    <col min="2298" max="2298" width="4.42578125" style="5" customWidth="1"/>
    <col min="2299" max="2299" width="3.42578125" style="5" customWidth="1"/>
    <col min="2300" max="2300" width="9.85546875" style="5" customWidth="1"/>
    <col min="2301" max="2301" width="7.42578125" style="5" customWidth="1"/>
    <col min="2302" max="2302" width="8.5703125" style="5" customWidth="1"/>
    <col min="2303" max="2303" width="7.42578125" style="5" customWidth="1"/>
    <col min="2304" max="2304" width="20.85546875" style="5" customWidth="1"/>
    <col min="2305" max="2305" width="18.140625" style="5" customWidth="1"/>
    <col min="2306" max="2306" width="9.85546875" style="5" customWidth="1"/>
    <col min="2307" max="2307" width="7.42578125" style="5" customWidth="1"/>
    <col min="2308" max="2308" width="8.42578125" style="5" customWidth="1"/>
    <col min="2309" max="2309" width="7.42578125" style="5" customWidth="1"/>
    <col min="2310" max="2310" width="26.140625" style="5" customWidth="1"/>
    <col min="2311" max="2311" width="21.140625" style="5" customWidth="1"/>
    <col min="2312" max="2550" width="9" style="5"/>
    <col min="2551" max="2551" width="0.140625" style="5" customWidth="1"/>
    <col min="2552" max="2552" width="4.5703125" style="5" customWidth="1"/>
    <col min="2553" max="2553" width="3.42578125" style="5" customWidth="1"/>
    <col min="2554" max="2554" width="4.42578125" style="5" customWidth="1"/>
    <col min="2555" max="2555" width="3.42578125" style="5" customWidth="1"/>
    <col min="2556" max="2556" width="9.85546875" style="5" customWidth="1"/>
    <col min="2557" max="2557" width="7.42578125" style="5" customWidth="1"/>
    <col min="2558" max="2558" width="8.5703125" style="5" customWidth="1"/>
    <col min="2559" max="2559" width="7.42578125" style="5" customWidth="1"/>
    <col min="2560" max="2560" width="20.85546875" style="5" customWidth="1"/>
    <col min="2561" max="2561" width="18.140625" style="5" customWidth="1"/>
    <col min="2562" max="2562" width="9.85546875" style="5" customWidth="1"/>
    <col min="2563" max="2563" width="7.42578125" style="5" customWidth="1"/>
    <col min="2564" max="2564" width="8.42578125" style="5" customWidth="1"/>
    <col min="2565" max="2565" width="7.42578125" style="5" customWidth="1"/>
    <col min="2566" max="2566" width="26.140625" style="5" customWidth="1"/>
    <col min="2567" max="2567" width="21.140625" style="5" customWidth="1"/>
    <col min="2568" max="2806" width="9" style="5"/>
    <col min="2807" max="2807" width="0.140625" style="5" customWidth="1"/>
    <col min="2808" max="2808" width="4.5703125" style="5" customWidth="1"/>
    <col min="2809" max="2809" width="3.42578125" style="5" customWidth="1"/>
    <col min="2810" max="2810" width="4.42578125" style="5" customWidth="1"/>
    <col min="2811" max="2811" width="3.42578125" style="5" customWidth="1"/>
    <col min="2812" max="2812" width="9.85546875" style="5" customWidth="1"/>
    <col min="2813" max="2813" width="7.42578125" style="5" customWidth="1"/>
    <col min="2814" max="2814" width="8.5703125" style="5" customWidth="1"/>
    <col min="2815" max="2815" width="7.42578125" style="5" customWidth="1"/>
    <col min="2816" max="2816" width="20.85546875" style="5" customWidth="1"/>
    <col min="2817" max="2817" width="18.140625" style="5" customWidth="1"/>
    <col min="2818" max="2818" width="9.85546875" style="5" customWidth="1"/>
    <col min="2819" max="2819" width="7.42578125" style="5" customWidth="1"/>
    <col min="2820" max="2820" width="8.42578125" style="5" customWidth="1"/>
    <col min="2821" max="2821" width="7.42578125" style="5" customWidth="1"/>
    <col min="2822" max="2822" width="26.140625" style="5" customWidth="1"/>
    <col min="2823" max="2823" width="21.140625" style="5" customWidth="1"/>
    <col min="2824" max="3062" width="9" style="5"/>
    <col min="3063" max="3063" width="0.140625" style="5" customWidth="1"/>
    <col min="3064" max="3064" width="4.5703125" style="5" customWidth="1"/>
    <col min="3065" max="3065" width="3.42578125" style="5" customWidth="1"/>
    <col min="3066" max="3066" width="4.42578125" style="5" customWidth="1"/>
    <col min="3067" max="3067" width="3.42578125" style="5" customWidth="1"/>
    <col min="3068" max="3068" width="9.85546875" style="5" customWidth="1"/>
    <col min="3069" max="3069" width="7.42578125" style="5" customWidth="1"/>
    <col min="3070" max="3070" width="8.5703125" style="5" customWidth="1"/>
    <col min="3071" max="3071" width="7.42578125" style="5" customWidth="1"/>
    <col min="3072" max="3072" width="20.85546875" style="5" customWidth="1"/>
    <col min="3073" max="3073" width="18.140625" style="5" customWidth="1"/>
    <col min="3074" max="3074" width="9.85546875" style="5" customWidth="1"/>
    <col min="3075" max="3075" width="7.42578125" style="5" customWidth="1"/>
    <col min="3076" max="3076" width="8.42578125" style="5" customWidth="1"/>
    <col min="3077" max="3077" width="7.42578125" style="5" customWidth="1"/>
    <col min="3078" max="3078" width="26.140625" style="5" customWidth="1"/>
    <col min="3079" max="3079" width="21.140625" style="5" customWidth="1"/>
    <col min="3080" max="3318" width="9" style="5"/>
    <col min="3319" max="3319" width="0.140625" style="5" customWidth="1"/>
    <col min="3320" max="3320" width="4.5703125" style="5" customWidth="1"/>
    <col min="3321" max="3321" width="3.42578125" style="5" customWidth="1"/>
    <col min="3322" max="3322" width="4.42578125" style="5" customWidth="1"/>
    <col min="3323" max="3323" width="3.42578125" style="5" customWidth="1"/>
    <col min="3324" max="3324" width="9.85546875" style="5" customWidth="1"/>
    <col min="3325" max="3325" width="7.42578125" style="5" customWidth="1"/>
    <col min="3326" max="3326" width="8.5703125" style="5" customWidth="1"/>
    <col min="3327" max="3327" width="7.42578125" style="5" customWidth="1"/>
    <col min="3328" max="3328" width="20.85546875" style="5" customWidth="1"/>
    <col min="3329" max="3329" width="18.140625" style="5" customWidth="1"/>
    <col min="3330" max="3330" width="9.85546875" style="5" customWidth="1"/>
    <col min="3331" max="3331" width="7.42578125" style="5" customWidth="1"/>
    <col min="3332" max="3332" width="8.42578125" style="5" customWidth="1"/>
    <col min="3333" max="3333" width="7.42578125" style="5" customWidth="1"/>
    <col min="3334" max="3334" width="26.140625" style="5" customWidth="1"/>
    <col min="3335" max="3335" width="21.140625" style="5" customWidth="1"/>
    <col min="3336" max="3574" width="9" style="5"/>
    <col min="3575" max="3575" width="0.140625" style="5" customWidth="1"/>
    <col min="3576" max="3576" width="4.5703125" style="5" customWidth="1"/>
    <col min="3577" max="3577" width="3.42578125" style="5" customWidth="1"/>
    <col min="3578" max="3578" width="4.42578125" style="5" customWidth="1"/>
    <col min="3579" max="3579" width="3.42578125" style="5" customWidth="1"/>
    <col min="3580" max="3580" width="9.85546875" style="5" customWidth="1"/>
    <col min="3581" max="3581" width="7.42578125" style="5" customWidth="1"/>
    <col min="3582" max="3582" width="8.5703125" style="5" customWidth="1"/>
    <col min="3583" max="3583" width="7.42578125" style="5" customWidth="1"/>
    <col min="3584" max="3584" width="20.85546875" style="5" customWidth="1"/>
    <col min="3585" max="3585" width="18.140625" style="5" customWidth="1"/>
    <col min="3586" max="3586" width="9.85546875" style="5" customWidth="1"/>
    <col min="3587" max="3587" width="7.42578125" style="5" customWidth="1"/>
    <col min="3588" max="3588" width="8.42578125" style="5" customWidth="1"/>
    <col min="3589" max="3589" width="7.42578125" style="5" customWidth="1"/>
    <col min="3590" max="3590" width="26.140625" style="5" customWidth="1"/>
    <col min="3591" max="3591" width="21.140625" style="5" customWidth="1"/>
    <col min="3592" max="3830" width="9" style="5"/>
    <col min="3831" max="3831" width="0.140625" style="5" customWidth="1"/>
    <col min="3832" max="3832" width="4.5703125" style="5" customWidth="1"/>
    <col min="3833" max="3833" width="3.42578125" style="5" customWidth="1"/>
    <col min="3834" max="3834" width="4.42578125" style="5" customWidth="1"/>
    <col min="3835" max="3835" width="3.42578125" style="5" customWidth="1"/>
    <col min="3836" max="3836" width="9.85546875" style="5" customWidth="1"/>
    <col min="3837" max="3837" width="7.42578125" style="5" customWidth="1"/>
    <col min="3838" max="3838" width="8.5703125" style="5" customWidth="1"/>
    <col min="3839" max="3839" width="7.42578125" style="5" customWidth="1"/>
    <col min="3840" max="3840" width="20.85546875" style="5" customWidth="1"/>
    <col min="3841" max="3841" width="18.140625" style="5" customWidth="1"/>
    <col min="3842" max="3842" width="9.85546875" style="5" customWidth="1"/>
    <col min="3843" max="3843" width="7.42578125" style="5" customWidth="1"/>
    <col min="3844" max="3844" width="8.42578125" style="5" customWidth="1"/>
    <col min="3845" max="3845" width="7.42578125" style="5" customWidth="1"/>
    <col min="3846" max="3846" width="26.140625" style="5" customWidth="1"/>
    <col min="3847" max="3847" width="21.140625" style="5" customWidth="1"/>
    <col min="3848" max="4086" width="9" style="5"/>
    <col min="4087" max="4087" width="0.140625" style="5" customWidth="1"/>
    <col min="4088" max="4088" width="4.5703125" style="5" customWidth="1"/>
    <col min="4089" max="4089" width="3.42578125" style="5" customWidth="1"/>
    <col min="4090" max="4090" width="4.42578125" style="5" customWidth="1"/>
    <col min="4091" max="4091" width="3.42578125" style="5" customWidth="1"/>
    <col min="4092" max="4092" width="9.85546875" style="5" customWidth="1"/>
    <col min="4093" max="4093" width="7.42578125" style="5" customWidth="1"/>
    <col min="4094" max="4094" width="8.5703125" style="5" customWidth="1"/>
    <col min="4095" max="4095" width="7.42578125" style="5" customWidth="1"/>
    <col min="4096" max="4096" width="20.85546875" style="5" customWidth="1"/>
    <col min="4097" max="4097" width="18.140625" style="5" customWidth="1"/>
    <col min="4098" max="4098" width="9.85546875" style="5" customWidth="1"/>
    <col min="4099" max="4099" width="7.42578125" style="5" customWidth="1"/>
    <col min="4100" max="4100" width="8.42578125" style="5" customWidth="1"/>
    <col min="4101" max="4101" width="7.42578125" style="5" customWidth="1"/>
    <col min="4102" max="4102" width="26.140625" style="5" customWidth="1"/>
    <col min="4103" max="4103" width="21.140625" style="5" customWidth="1"/>
    <col min="4104" max="4342" width="9" style="5"/>
    <col min="4343" max="4343" width="0.140625" style="5" customWidth="1"/>
    <col min="4344" max="4344" width="4.5703125" style="5" customWidth="1"/>
    <col min="4345" max="4345" width="3.42578125" style="5" customWidth="1"/>
    <col min="4346" max="4346" width="4.42578125" style="5" customWidth="1"/>
    <col min="4347" max="4347" width="3.42578125" style="5" customWidth="1"/>
    <col min="4348" max="4348" width="9.85546875" style="5" customWidth="1"/>
    <col min="4349" max="4349" width="7.42578125" style="5" customWidth="1"/>
    <col min="4350" max="4350" width="8.5703125" style="5" customWidth="1"/>
    <col min="4351" max="4351" width="7.42578125" style="5" customWidth="1"/>
    <col min="4352" max="4352" width="20.85546875" style="5" customWidth="1"/>
    <col min="4353" max="4353" width="18.140625" style="5" customWidth="1"/>
    <col min="4354" max="4354" width="9.85546875" style="5" customWidth="1"/>
    <col min="4355" max="4355" width="7.42578125" style="5" customWidth="1"/>
    <col min="4356" max="4356" width="8.42578125" style="5" customWidth="1"/>
    <col min="4357" max="4357" width="7.42578125" style="5" customWidth="1"/>
    <col min="4358" max="4358" width="26.140625" style="5" customWidth="1"/>
    <col min="4359" max="4359" width="21.140625" style="5" customWidth="1"/>
    <col min="4360" max="4598" width="9" style="5"/>
    <col min="4599" max="4599" width="0.140625" style="5" customWidth="1"/>
    <col min="4600" max="4600" width="4.5703125" style="5" customWidth="1"/>
    <col min="4601" max="4601" width="3.42578125" style="5" customWidth="1"/>
    <col min="4602" max="4602" width="4.42578125" style="5" customWidth="1"/>
    <col min="4603" max="4603" width="3.42578125" style="5" customWidth="1"/>
    <col min="4604" max="4604" width="9.85546875" style="5" customWidth="1"/>
    <col min="4605" max="4605" width="7.42578125" style="5" customWidth="1"/>
    <col min="4606" max="4606" width="8.5703125" style="5" customWidth="1"/>
    <col min="4607" max="4607" width="7.42578125" style="5" customWidth="1"/>
    <col min="4608" max="4608" width="20.85546875" style="5" customWidth="1"/>
    <col min="4609" max="4609" width="18.140625" style="5" customWidth="1"/>
    <col min="4610" max="4610" width="9.85546875" style="5" customWidth="1"/>
    <col min="4611" max="4611" width="7.42578125" style="5" customWidth="1"/>
    <col min="4612" max="4612" width="8.42578125" style="5" customWidth="1"/>
    <col min="4613" max="4613" width="7.42578125" style="5" customWidth="1"/>
    <col min="4614" max="4614" width="26.140625" style="5" customWidth="1"/>
    <col min="4615" max="4615" width="21.140625" style="5" customWidth="1"/>
    <col min="4616" max="4854" width="9" style="5"/>
    <col min="4855" max="4855" width="0.140625" style="5" customWidth="1"/>
    <col min="4856" max="4856" width="4.5703125" style="5" customWidth="1"/>
    <col min="4857" max="4857" width="3.42578125" style="5" customWidth="1"/>
    <col min="4858" max="4858" width="4.42578125" style="5" customWidth="1"/>
    <col min="4859" max="4859" width="3.42578125" style="5" customWidth="1"/>
    <col min="4860" max="4860" width="9.85546875" style="5" customWidth="1"/>
    <col min="4861" max="4861" width="7.42578125" style="5" customWidth="1"/>
    <col min="4862" max="4862" width="8.5703125" style="5" customWidth="1"/>
    <col min="4863" max="4863" width="7.42578125" style="5" customWidth="1"/>
    <col min="4864" max="4864" width="20.85546875" style="5" customWidth="1"/>
    <col min="4865" max="4865" width="18.140625" style="5" customWidth="1"/>
    <col min="4866" max="4866" width="9.85546875" style="5" customWidth="1"/>
    <col min="4867" max="4867" width="7.42578125" style="5" customWidth="1"/>
    <col min="4868" max="4868" width="8.42578125" style="5" customWidth="1"/>
    <col min="4869" max="4869" width="7.42578125" style="5" customWidth="1"/>
    <col min="4870" max="4870" width="26.140625" style="5" customWidth="1"/>
    <col min="4871" max="4871" width="21.140625" style="5" customWidth="1"/>
    <col min="4872" max="5110" width="9" style="5"/>
    <col min="5111" max="5111" width="0.140625" style="5" customWidth="1"/>
    <col min="5112" max="5112" width="4.5703125" style="5" customWidth="1"/>
    <col min="5113" max="5113" width="3.42578125" style="5" customWidth="1"/>
    <col min="5114" max="5114" width="4.42578125" style="5" customWidth="1"/>
    <col min="5115" max="5115" width="3.42578125" style="5" customWidth="1"/>
    <col min="5116" max="5116" width="9.85546875" style="5" customWidth="1"/>
    <col min="5117" max="5117" width="7.42578125" style="5" customWidth="1"/>
    <col min="5118" max="5118" width="8.5703125" style="5" customWidth="1"/>
    <col min="5119" max="5119" width="7.42578125" style="5" customWidth="1"/>
    <col min="5120" max="5120" width="20.85546875" style="5" customWidth="1"/>
    <col min="5121" max="5121" width="18.140625" style="5" customWidth="1"/>
    <col min="5122" max="5122" width="9.85546875" style="5" customWidth="1"/>
    <col min="5123" max="5123" width="7.42578125" style="5" customWidth="1"/>
    <col min="5124" max="5124" width="8.42578125" style="5" customWidth="1"/>
    <col min="5125" max="5125" width="7.42578125" style="5" customWidth="1"/>
    <col min="5126" max="5126" width="26.140625" style="5" customWidth="1"/>
    <col min="5127" max="5127" width="21.140625" style="5" customWidth="1"/>
    <col min="5128" max="5366" width="9" style="5"/>
    <col min="5367" max="5367" width="0.140625" style="5" customWidth="1"/>
    <col min="5368" max="5368" width="4.5703125" style="5" customWidth="1"/>
    <col min="5369" max="5369" width="3.42578125" style="5" customWidth="1"/>
    <col min="5370" max="5370" width="4.42578125" style="5" customWidth="1"/>
    <col min="5371" max="5371" width="3.42578125" style="5" customWidth="1"/>
    <col min="5372" max="5372" width="9.85546875" style="5" customWidth="1"/>
    <col min="5373" max="5373" width="7.42578125" style="5" customWidth="1"/>
    <col min="5374" max="5374" width="8.5703125" style="5" customWidth="1"/>
    <col min="5375" max="5375" width="7.42578125" style="5" customWidth="1"/>
    <col min="5376" max="5376" width="20.85546875" style="5" customWidth="1"/>
    <col min="5377" max="5377" width="18.140625" style="5" customWidth="1"/>
    <col min="5378" max="5378" width="9.85546875" style="5" customWidth="1"/>
    <col min="5379" max="5379" width="7.42578125" style="5" customWidth="1"/>
    <col min="5380" max="5380" width="8.42578125" style="5" customWidth="1"/>
    <col min="5381" max="5381" width="7.42578125" style="5" customWidth="1"/>
    <col min="5382" max="5382" width="26.140625" style="5" customWidth="1"/>
    <col min="5383" max="5383" width="21.140625" style="5" customWidth="1"/>
    <col min="5384" max="5622" width="9" style="5"/>
    <col min="5623" max="5623" width="0.140625" style="5" customWidth="1"/>
    <col min="5624" max="5624" width="4.5703125" style="5" customWidth="1"/>
    <col min="5625" max="5625" width="3.42578125" style="5" customWidth="1"/>
    <col min="5626" max="5626" width="4.42578125" style="5" customWidth="1"/>
    <col min="5627" max="5627" width="3.42578125" style="5" customWidth="1"/>
    <col min="5628" max="5628" width="9.85546875" style="5" customWidth="1"/>
    <col min="5629" max="5629" width="7.42578125" style="5" customWidth="1"/>
    <col min="5630" max="5630" width="8.5703125" style="5" customWidth="1"/>
    <col min="5631" max="5631" width="7.42578125" style="5" customWidth="1"/>
    <col min="5632" max="5632" width="20.85546875" style="5" customWidth="1"/>
    <col min="5633" max="5633" width="18.140625" style="5" customWidth="1"/>
    <col min="5634" max="5634" width="9.85546875" style="5" customWidth="1"/>
    <col min="5635" max="5635" width="7.42578125" style="5" customWidth="1"/>
    <col min="5636" max="5636" width="8.42578125" style="5" customWidth="1"/>
    <col min="5637" max="5637" width="7.42578125" style="5" customWidth="1"/>
    <col min="5638" max="5638" width="26.140625" style="5" customWidth="1"/>
    <col min="5639" max="5639" width="21.140625" style="5" customWidth="1"/>
    <col min="5640" max="5878" width="9" style="5"/>
    <col min="5879" max="5879" width="0.140625" style="5" customWidth="1"/>
    <col min="5880" max="5880" width="4.5703125" style="5" customWidth="1"/>
    <col min="5881" max="5881" width="3.42578125" style="5" customWidth="1"/>
    <col min="5882" max="5882" width="4.42578125" style="5" customWidth="1"/>
    <col min="5883" max="5883" width="3.42578125" style="5" customWidth="1"/>
    <col min="5884" max="5884" width="9.85546875" style="5" customWidth="1"/>
    <col min="5885" max="5885" width="7.42578125" style="5" customWidth="1"/>
    <col min="5886" max="5886" width="8.5703125" style="5" customWidth="1"/>
    <col min="5887" max="5887" width="7.42578125" style="5" customWidth="1"/>
    <col min="5888" max="5888" width="20.85546875" style="5" customWidth="1"/>
    <col min="5889" max="5889" width="18.140625" style="5" customWidth="1"/>
    <col min="5890" max="5890" width="9.85546875" style="5" customWidth="1"/>
    <col min="5891" max="5891" width="7.42578125" style="5" customWidth="1"/>
    <col min="5892" max="5892" width="8.42578125" style="5" customWidth="1"/>
    <col min="5893" max="5893" width="7.42578125" style="5" customWidth="1"/>
    <col min="5894" max="5894" width="26.140625" style="5" customWidth="1"/>
    <col min="5895" max="5895" width="21.140625" style="5" customWidth="1"/>
    <col min="5896" max="6134" width="9" style="5"/>
    <col min="6135" max="6135" width="0.140625" style="5" customWidth="1"/>
    <col min="6136" max="6136" width="4.5703125" style="5" customWidth="1"/>
    <col min="6137" max="6137" width="3.42578125" style="5" customWidth="1"/>
    <col min="6138" max="6138" width="4.42578125" style="5" customWidth="1"/>
    <col min="6139" max="6139" width="3.42578125" style="5" customWidth="1"/>
    <col min="6140" max="6140" width="9.85546875" style="5" customWidth="1"/>
    <col min="6141" max="6141" width="7.42578125" style="5" customWidth="1"/>
    <col min="6142" max="6142" width="8.5703125" style="5" customWidth="1"/>
    <col min="6143" max="6143" width="7.42578125" style="5" customWidth="1"/>
    <col min="6144" max="6144" width="20.85546875" style="5" customWidth="1"/>
    <col min="6145" max="6145" width="18.140625" style="5" customWidth="1"/>
    <col min="6146" max="6146" width="9.85546875" style="5" customWidth="1"/>
    <col min="6147" max="6147" width="7.42578125" style="5" customWidth="1"/>
    <col min="6148" max="6148" width="8.42578125" style="5" customWidth="1"/>
    <col min="6149" max="6149" width="7.42578125" style="5" customWidth="1"/>
    <col min="6150" max="6150" width="26.140625" style="5" customWidth="1"/>
    <col min="6151" max="6151" width="21.140625" style="5" customWidth="1"/>
    <col min="6152" max="6390" width="9" style="5"/>
    <col min="6391" max="6391" width="0.140625" style="5" customWidth="1"/>
    <col min="6392" max="6392" width="4.5703125" style="5" customWidth="1"/>
    <col min="6393" max="6393" width="3.42578125" style="5" customWidth="1"/>
    <col min="6394" max="6394" width="4.42578125" style="5" customWidth="1"/>
    <col min="6395" max="6395" width="3.42578125" style="5" customWidth="1"/>
    <col min="6396" max="6396" width="9.85546875" style="5" customWidth="1"/>
    <col min="6397" max="6397" width="7.42578125" style="5" customWidth="1"/>
    <col min="6398" max="6398" width="8.5703125" style="5" customWidth="1"/>
    <col min="6399" max="6399" width="7.42578125" style="5" customWidth="1"/>
    <col min="6400" max="6400" width="20.85546875" style="5" customWidth="1"/>
    <col min="6401" max="6401" width="18.140625" style="5" customWidth="1"/>
    <col min="6402" max="6402" width="9.85546875" style="5" customWidth="1"/>
    <col min="6403" max="6403" width="7.42578125" style="5" customWidth="1"/>
    <col min="6404" max="6404" width="8.42578125" style="5" customWidth="1"/>
    <col min="6405" max="6405" width="7.42578125" style="5" customWidth="1"/>
    <col min="6406" max="6406" width="26.140625" style="5" customWidth="1"/>
    <col min="6407" max="6407" width="21.140625" style="5" customWidth="1"/>
    <col min="6408" max="6646" width="9" style="5"/>
    <col min="6647" max="6647" width="0.140625" style="5" customWidth="1"/>
    <col min="6648" max="6648" width="4.5703125" style="5" customWidth="1"/>
    <col min="6649" max="6649" width="3.42578125" style="5" customWidth="1"/>
    <col min="6650" max="6650" width="4.42578125" style="5" customWidth="1"/>
    <col min="6651" max="6651" width="3.42578125" style="5" customWidth="1"/>
    <col min="6652" max="6652" width="9.85546875" style="5" customWidth="1"/>
    <col min="6653" max="6653" width="7.42578125" style="5" customWidth="1"/>
    <col min="6654" max="6654" width="8.5703125" style="5" customWidth="1"/>
    <col min="6655" max="6655" width="7.42578125" style="5" customWidth="1"/>
    <col min="6656" max="6656" width="20.85546875" style="5" customWidth="1"/>
    <col min="6657" max="6657" width="18.140625" style="5" customWidth="1"/>
    <col min="6658" max="6658" width="9.85546875" style="5" customWidth="1"/>
    <col min="6659" max="6659" width="7.42578125" style="5" customWidth="1"/>
    <col min="6660" max="6660" width="8.42578125" style="5" customWidth="1"/>
    <col min="6661" max="6661" width="7.42578125" style="5" customWidth="1"/>
    <col min="6662" max="6662" width="26.140625" style="5" customWidth="1"/>
    <col min="6663" max="6663" width="21.140625" style="5" customWidth="1"/>
    <col min="6664" max="6902" width="9" style="5"/>
    <col min="6903" max="6903" width="0.140625" style="5" customWidth="1"/>
    <col min="6904" max="6904" width="4.5703125" style="5" customWidth="1"/>
    <col min="6905" max="6905" width="3.42578125" style="5" customWidth="1"/>
    <col min="6906" max="6906" width="4.42578125" style="5" customWidth="1"/>
    <col min="6907" max="6907" width="3.42578125" style="5" customWidth="1"/>
    <col min="6908" max="6908" width="9.85546875" style="5" customWidth="1"/>
    <col min="6909" max="6909" width="7.42578125" style="5" customWidth="1"/>
    <col min="6910" max="6910" width="8.5703125" style="5" customWidth="1"/>
    <col min="6911" max="6911" width="7.42578125" style="5" customWidth="1"/>
    <col min="6912" max="6912" width="20.85546875" style="5" customWidth="1"/>
    <col min="6913" max="6913" width="18.140625" style="5" customWidth="1"/>
    <col min="6914" max="6914" width="9.85546875" style="5" customWidth="1"/>
    <col min="6915" max="6915" width="7.42578125" style="5" customWidth="1"/>
    <col min="6916" max="6916" width="8.42578125" style="5" customWidth="1"/>
    <col min="6917" max="6917" width="7.42578125" style="5" customWidth="1"/>
    <col min="6918" max="6918" width="26.140625" style="5" customWidth="1"/>
    <col min="6919" max="6919" width="21.140625" style="5" customWidth="1"/>
    <col min="6920" max="7158" width="9" style="5"/>
    <col min="7159" max="7159" width="0.140625" style="5" customWidth="1"/>
    <col min="7160" max="7160" width="4.5703125" style="5" customWidth="1"/>
    <col min="7161" max="7161" width="3.42578125" style="5" customWidth="1"/>
    <col min="7162" max="7162" width="4.42578125" style="5" customWidth="1"/>
    <col min="7163" max="7163" width="3.42578125" style="5" customWidth="1"/>
    <col min="7164" max="7164" width="9.85546875" style="5" customWidth="1"/>
    <col min="7165" max="7165" width="7.42578125" style="5" customWidth="1"/>
    <col min="7166" max="7166" width="8.5703125" style="5" customWidth="1"/>
    <col min="7167" max="7167" width="7.42578125" style="5" customWidth="1"/>
    <col min="7168" max="7168" width="20.85546875" style="5" customWidth="1"/>
    <col min="7169" max="7169" width="18.140625" style="5" customWidth="1"/>
    <col min="7170" max="7170" width="9.85546875" style="5" customWidth="1"/>
    <col min="7171" max="7171" width="7.42578125" style="5" customWidth="1"/>
    <col min="7172" max="7172" width="8.42578125" style="5" customWidth="1"/>
    <col min="7173" max="7173" width="7.42578125" style="5" customWidth="1"/>
    <col min="7174" max="7174" width="26.140625" style="5" customWidth="1"/>
    <col min="7175" max="7175" width="21.140625" style="5" customWidth="1"/>
    <col min="7176" max="7414" width="9" style="5"/>
    <col min="7415" max="7415" width="0.140625" style="5" customWidth="1"/>
    <col min="7416" max="7416" width="4.5703125" style="5" customWidth="1"/>
    <col min="7417" max="7417" width="3.42578125" style="5" customWidth="1"/>
    <col min="7418" max="7418" width="4.42578125" style="5" customWidth="1"/>
    <col min="7419" max="7419" width="3.42578125" style="5" customWidth="1"/>
    <col min="7420" max="7420" width="9.85546875" style="5" customWidth="1"/>
    <col min="7421" max="7421" width="7.42578125" style="5" customWidth="1"/>
    <col min="7422" max="7422" width="8.5703125" style="5" customWidth="1"/>
    <col min="7423" max="7423" width="7.42578125" style="5" customWidth="1"/>
    <col min="7424" max="7424" width="20.85546875" style="5" customWidth="1"/>
    <col min="7425" max="7425" width="18.140625" style="5" customWidth="1"/>
    <col min="7426" max="7426" width="9.85546875" style="5" customWidth="1"/>
    <col min="7427" max="7427" width="7.42578125" style="5" customWidth="1"/>
    <col min="7428" max="7428" width="8.42578125" style="5" customWidth="1"/>
    <col min="7429" max="7429" width="7.42578125" style="5" customWidth="1"/>
    <col min="7430" max="7430" width="26.140625" style="5" customWidth="1"/>
    <col min="7431" max="7431" width="21.140625" style="5" customWidth="1"/>
    <col min="7432" max="7670" width="9" style="5"/>
    <col min="7671" max="7671" width="0.140625" style="5" customWidth="1"/>
    <col min="7672" max="7672" width="4.5703125" style="5" customWidth="1"/>
    <col min="7673" max="7673" width="3.42578125" style="5" customWidth="1"/>
    <col min="7674" max="7674" width="4.42578125" style="5" customWidth="1"/>
    <col min="7675" max="7675" width="3.42578125" style="5" customWidth="1"/>
    <col min="7676" max="7676" width="9.85546875" style="5" customWidth="1"/>
    <col min="7677" max="7677" width="7.42578125" style="5" customWidth="1"/>
    <col min="7678" max="7678" width="8.5703125" style="5" customWidth="1"/>
    <col min="7679" max="7679" width="7.42578125" style="5" customWidth="1"/>
    <col min="7680" max="7680" width="20.85546875" style="5" customWidth="1"/>
    <col min="7681" max="7681" width="18.140625" style="5" customWidth="1"/>
    <col min="7682" max="7682" width="9.85546875" style="5" customWidth="1"/>
    <col min="7683" max="7683" width="7.42578125" style="5" customWidth="1"/>
    <col min="7684" max="7684" width="8.42578125" style="5" customWidth="1"/>
    <col min="7685" max="7685" width="7.42578125" style="5" customWidth="1"/>
    <col min="7686" max="7686" width="26.140625" style="5" customWidth="1"/>
    <col min="7687" max="7687" width="21.140625" style="5" customWidth="1"/>
    <col min="7688" max="7926" width="9" style="5"/>
    <col min="7927" max="7927" width="0.140625" style="5" customWidth="1"/>
    <col min="7928" max="7928" width="4.5703125" style="5" customWidth="1"/>
    <col min="7929" max="7929" width="3.42578125" style="5" customWidth="1"/>
    <col min="7930" max="7930" width="4.42578125" style="5" customWidth="1"/>
    <col min="7931" max="7931" width="3.42578125" style="5" customWidth="1"/>
    <col min="7932" max="7932" width="9.85546875" style="5" customWidth="1"/>
    <col min="7933" max="7933" width="7.42578125" style="5" customWidth="1"/>
    <col min="7934" max="7934" width="8.5703125" style="5" customWidth="1"/>
    <col min="7935" max="7935" width="7.42578125" style="5" customWidth="1"/>
    <col min="7936" max="7936" width="20.85546875" style="5" customWidth="1"/>
    <col min="7937" max="7937" width="18.140625" style="5" customWidth="1"/>
    <col min="7938" max="7938" width="9.85546875" style="5" customWidth="1"/>
    <col min="7939" max="7939" width="7.42578125" style="5" customWidth="1"/>
    <col min="7940" max="7940" width="8.42578125" style="5" customWidth="1"/>
    <col min="7941" max="7941" width="7.42578125" style="5" customWidth="1"/>
    <col min="7942" max="7942" width="26.140625" style="5" customWidth="1"/>
    <col min="7943" max="7943" width="21.140625" style="5" customWidth="1"/>
    <col min="7944" max="8182" width="9" style="5"/>
    <col min="8183" max="8183" width="0.140625" style="5" customWidth="1"/>
    <col min="8184" max="8184" width="4.5703125" style="5" customWidth="1"/>
    <col min="8185" max="8185" width="3.42578125" style="5" customWidth="1"/>
    <col min="8186" max="8186" width="4.42578125" style="5" customWidth="1"/>
    <col min="8187" max="8187" width="3.42578125" style="5" customWidth="1"/>
    <col min="8188" max="8188" width="9.85546875" style="5" customWidth="1"/>
    <col min="8189" max="8189" width="7.42578125" style="5" customWidth="1"/>
    <col min="8190" max="8190" width="8.5703125" style="5" customWidth="1"/>
    <col min="8191" max="8191" width="7.42578125" style="5" customWidth="1"/>
    <col min="8192" max="8192" width="20.85546875" style="5" customWidth="1"/>
    <col min="8193" max="8193" width="18.140625" style="5" customWidth="1"/>
    <col min="8194" max="8194" width="9.85546875" style="5" customWidth="1"/>
    <col min="8195" max="8195" width="7.42578125" style="5" customWidth="1"/>
    <col min="8196" max="8196" width="8.42578125" style="5" customWidth="1"/>
    <col min="8197" max="8197" width="7.42578125" style="5" customWidth="1"/>
    <col min="8198" max="8198" width="26.140625" style="5" customWidth="1"/>
    <col min="8199" max="8199" width="21.140625" style="5" customWidth="1"/>
    <col min="8200" max="8438" width="9" style="5"/>
    <col min="8439" max="8439" width="0.140625" style="5" customWidth="1"/>
    <col min="8440" max="8440" width="4.5703125" style="5" customWidth="1"/>
    <col min="8441" max="8441" width="3.42578125" style="5" customWidth="1"/>
    <col min="8442" max="8442" width="4.42578125" style="5" customWidth="1"/>
    <col min="8443" max="8443" width="3.42578125" style="5" customWidth="1"/>
    <col min="8444" max="8444" width="9.85546875" style="5" customWidth="1"/>
    <col min="8445" max="8445" width="7.42578125" style="5" customWidth="1"/>
    <col min="8446" max="8446" width="8.5703125" style="5" customWidth="1"/>
    <col min="8447" max="8447" width="7.42578125" style="5" customWidth="1"/>
    <col min="8448" max="8448" width="20.85546875" style="5" customWidth="1"/>
    <col min="8449" max="8449" width="18.140625" style="5" customWidth="1"/>
    <col min="8450" max="8450" width="9.85546875" style="5" customWidth="1"/>
    <col min="8451" max="8451" width="7.42578125" style="5" customWidth="1"/>
    <col min="8452" max="8452" width="8.42578125" style="5" customWidth="1"/>
    <col min="8453" max="8453" width="7.42578125" style="5" customWidth="1"/>
    <col min="8454" max="8454" width="26.140625" style="5" customWidth="1"/>
    <col min="8455" max="8455" width="21.140625" style="5" customWidth="1"/>
    <col min="8456" max="8694" width="9" style="5"/>
    <col min="8695" max="8695" width="0.140625" style="5" customWidth="1"/>
    <col min="8696" max="8696" width="4.5703125" style="5" customWidth="1"/>
    <col min="8697" max="8697" width="3.42578125" style="5" customWidth="1"/>
    <col min="8698" max="8698" width="4.42578125" style="5" customWidth="1"/>
    <col min="8699" max="8699" width="3.42578125" style="5" customWidth="1"/>
    <col min="8700" max="8700" width="9.85546875" style="5" customWidth="1"/>
    <col min="8701" max="8701" width="7.42578125" style="5" customWidth="1"/>
    <col min="8702" max="8702" width="8.5703125" style="5" customWidth="1"/>
    <col min="8703" max="8703" width="7.42578125" style="5" customWidth="1"/>
    <col min="8704" max="8704" width="20.85546875" style="5" customWidth="1"/>
    <col min="8705" max="8705" width="18.140625" style="5" customWidth="1"/>
    <col min="8706" max="8706" width="9.85546875" style="5" customWidth="1"/>
    <col min="8707" max="8707" width="7.42578125" style="5" customWidth="1"/>
    <col min="8708" max="8708" width="8.42578125" style="5" customWidth="1"/>
    <col min="8709" max="8709" width="7.42578125" style="5" customWidth="1"/>
    <col min="8710" max="8710" width="26.140625" style="5" customWidth="1"/>
    <col min="8711" max="8711" width="21.140625" style="5" customWidth="1"/>
    <col min="8712" max="8950" width="9" style="5"/>
    <col min="8951" max="8951" width="0.140625" style="5" customWidth="1"/>
    <col min="8952" max="8952" width="4.5703125" style="5" customWidth="1"/>
    <col min="8953" max="8953" width="3.42578125" style="5" customWidth="1"/>
    <col min="8954" max="8954" width="4.42578125" style="5" customWidth="1"/>
    <col min="8955" max="8955" width="3.42578125" style="5" customWidth="1"/>
    <col min="8956" max="8956" width="9.85546875" style="5" customWidth="1"/>
    <col min="8957" max="8957" width="7.42578125" style="5" customWidth="1"/>
    <col min="8958" max="8958" width="8.5703125" style="5" customWidth="1"/>
    <col min="8959" max="8959" width="7.42578125" style="5" customWidth="1"/>
    <col min="8960" max="8960" width="20.85546875" style="5" customWidth="1"/>
    <col min="8961" max="8961" width="18.140625" style="5" customWidth="1"/>
    <col min="8962" max="8962" width="9.85546875" style="5" customWidth="1"/>
    <col min="8963" max="8963" width="7.42578125" style="5" customWidth="1"/>
    <col min="8964" max="8964" width="8.42578125" style="5" customWidth="1"/>
    <col min="8965" max="8965" width="7.42578125" style="5" customWidth="1"/>
    <col min="8966" max="8966" width="26.140625" style="5" customWidth="1"/>
    <col min="8967" max="8967" width="21.140625" style="5" customWidth="1"/>
    <col min="8968" max="9206" width="9" style="5"/>
    <col min="9207" max="9207" width="0.140625" style="5" customWidth="1"/>
    <col min="9208" max="9208" width="4.5703125" style="5" customWidth="1"/>
    <col min="9209" max="9209" width="3.42578125" style="5" customWidth="1"/>
    <col min="9210" max="9210" width="4.42578125" style="5" customWidth="1"/>
    <col min="9211" max="9211" width="3.42578125" style="5" customWidth="1"/>
    <col min="9212" max="9212" width="9.85546875" style="5" customWidth="1"/>
    <col min="9213" max="9213" width="7.42578125" style="5" customWidth="1"/>
    <col min="9214" max="9214" width="8.5703125" style="5" customWidth="1"/>
    <col min="9215" max="9215" width="7.42578125" style="5" customWidth="1"/>
    <col min="9216" max="9216" width="20.85546875" style="5" customWidth="1"/>
    <col min="9217" max="9217" width="18.140625" style="5" customWidth="1"/>
    <col min="9218" max="9218" width="9.85546875" style="5" customWidth="1"/>
    <col min="9219" max="9219" width="7.42578125" style="5" customWidth="1"/>
    <col min="9220" max="9220" width="8.42578125" style="5" customWidth="1"/>
    <col min="9221" max="9221" width="7.42578125" style="5" customWidth="1"/>
    <col min="9222" max="9222" width="26.140625" style="5" customWidth="1"/>
    <col min="9223" max="9223" width="21.140625" style="5" customWidth="1"/>
    <col min="9224" max="9462" width="9" style="5"/>
    <col min="9463" max="9463" width="0.140625" style="5" customWidth="1"/>
    <col min="9464" max="9464" width="4.5703125" style="5" customWidth="1"/>
    <col min="9465" max="9465" width="3.42578125" style="5" customWidth="1"/>
    <col min="9466" max="9466" width="4.42578125" style="5" customWidth="1"/>
    <col min="9467" max="9467" width="3.42578125" style="5" customWidth="1"/>
    <col min="9468" max="9468" width="9.85546875" style="5" customWidth="1"/>
    <col min="9469" max="9469" width="7.42578125" style="5" customWidth="1"/>
    <col min="9470" max="9470" width="8.5703125" style="5" customWidth="1"/>
    <col min="9471" max="9471" width="7.42578125" style="5" customWidth="1"/>
    <col min="9472" max="9472" width="20.85546875" style="5" customWidth="1"/>
    <col min="9473" max="9473" width="18.140625" style="5" customWidth="1"/>
    <col min="9474" max="9474" width="9.85546875" style="5" customWidth="1"/>
    <col min="9475" max="9475" width="7.42578125" style="5" customWidth="1"/>
    <col min="9476" max="9476" width="8.42578125" style="5" customWidth="1"/>
    <col min="9477" max="9477" width="7.42578125" style="5" customWidth="1"/>
    <col min="9478" max="9478" width="26.140625" style="5" customWidth="1"/>
    <col min="9479" max="9479" width="21.140625" style="5" customWidth="1"/>
    <col min="9480" max="9718" width="9" style="5"/>
    <col min="9719" max="9719" width="0.140625" style="5" customWidth="1"/>
    <col min="9720" max="9720" width="4.5703125" style="5" customWidth="1"/>
    <col min="9721" max="9721" width="3.42578125" style="5" customWidth="1"/>
    <col min="9722" max="9722" width="4.42578125" style="5" customWidth="1"/>
    <col min="9723" max="9723" width="3.42578125" style="5" customWidth="1"/>
    <col min="9724" max="9724" width="9.85546875" style="5" customWidth="1"/>
    <col min="9725" max="9725" width="7.42578125" style="5" customWidth="1"/>
    <col min="9726" max="9726" width="8.5703125" style="5" customWidth="1"/>
    <col min="9727" max="9727" width="7.42578125" style="5" customWidth="1"/>
    <col min="9728" max="9728" width="20.85546875" style="5" customWidth="1"/>
    <col min="9729" max="9729" width="18.140625" style="5" customWidth="1"/>
    <col min="9730" max="9730" width="9.85546875" style="5" customWidth="1"/>
    <col min="9731" max="9731" width="7.42578125" style="5" customWidth="1"/>
    <col min="9732" max="9732" width="8.42578125" style="5" customWidth="1"/>
    <col min="9733" max="9733" width="7.42578125" style="5" customWidth="1"/>
    <col min="9734" max="9734" width="26.140625" style="5" customWidth="1"/>
    <col min="9735" max="9735" width="21.140625" style="5" customWidth="1"/>
    <col min="9736" max="9974" width="9" style="5"/>
    <col min="9975" max="9975" width="0.140625" style="5" customWidth="1"/>
    <col min="9976" max="9976" width="4.5703125" style="5" customWidth="1"/>
    <col min="9977" max="9977" width="3.42578125" style="5" customWidth="1"/>
    <col min="9978" max="9978" width="4.42578125" style="5" customWidth="1"/>
    <col min="9979" max="9979" width="3.42578125" style="5" customWidth="1"/>
    <col min="9980" max="9980" width="9.85546875" style="5" customWidth="1"/>
    <col min="9981" max="9981" width="7.42578125" style="5" customWidth="1"/>
    <col min="9982" max="9982" width="8.5703125" style="5" customWidth="1"/>
    <col min="9983" max="9983" width="7.42578125" style="5" customWidth="1"/>
    <col min="9984" max="9984" width="20.85546875" style="5" customWidth="1"/>
    <col min="9985" max="9985" width="18.140625" style="5" customWidth="1"/>
    <col min="9986" max="9986" width="9.85546875" style="5" customWidth="1"/>
    <col min="9987" max="9987" width="7.42578125" style="5" customWidth="1"/>
    <col min="9988" max="9988" width="8.42578125" style="5" customWidth="1"/>
    <col min="9989" max="9989" width="7.42578125" style="5" customWidth="1"/>
    <col min="9990" max="9990" width="26.140625" style="5" customWidth="1"/>
    <col min="9991" max="9991" width="21.140625" style="5" customWidth="1"/>
    <col min="9992" max="10230" width="9" style="5"/>
    <col min="10231" max="10231" width="0.140625" style="5" customWidth="1"/>
    <col min="10232" max="10232" width="4.5703125" style="5" customWidth="1"/>
    <col min="10233" max="10233" width="3.42578125" style="5" customWidth="1"/>
    <col min="10234" max="10234" width="4.42578125" style="5" customWidth="1"/>
    <col min="10235" max="10235" width="3.42578125" style="5" customWidth="1"/>
    <col min="10236" max="10236" width="9.85546875" style="5" customWidth="1"/>
    <col min="10237" max="10237" width="7.42578125" style="5" customWidth="1"/>
    <col min="10238" max="10238" width="8.5703125" style="5" customWidth="1"/>
    <col min="10239" max="10239" width="7.42578125" style="5" customWidth="1"/>
    <col min="10240" max="10240" width="20.85546875" style="5" customWidth="1"/>
    <col min="10241" max="10241" width="18.140625" style="5" customWidth="1"/>
    <col min="10242" max="10242" width="9.85546875" style="5" customWidth="1"/>
    <col min="10243" max="10243" width="7.42578125" style="5" customWidth="1"/>
    <col min="10244" max="10244" width="8.42578125" style="5" customWidth="1"/>
    <col min="10245" max="10245" width="7.42578125" style="5" customWidth="1"/>
    <col min="10246" max="10246" width="26.140625" style="5" customWidth="1"/>
    <col min="10247" max="10247" width="21.140625" style="5" customWidth="1"/>
    <col min="10248" max="10486" width="9" style="5"/>
    <col min="10487" max="10487" width="0.140625" style="5" customWidth="1"/>
    <col min="10488" max="10488" width="4.5703125" style="5" customWidth="1"/>
    <col min="10489" max="10489" width="3.42578125" style="5" customWidth="1"/>
    <col min="10490" max="10490" width="4.42578125" style="5" customWidth="1"/>
    <col min="10491" max="10491" width="3.42578125" style="5" customWidth="1"/>
    <col min="10492" max="10492" width="9.85546875" style="5" customWidth="1"/>
    <col min="10493" max="10493" width="7.42578125" style="5" customWidth="1"/>
    <col min="10494" max="10494" width="8.5703125" style="5" customWidth="1"/>
    <col min="10495" max="10495" width="7.42578125" style="5" customWidth="1"/>
    <col min="10496" max="10496" width="20.85546875" style="5" customWidth="1"/>
    <col min="10497" max="10497" width="18.140625" style="5" customWidth="1"/>
    <col min="10498" max="10498" width="9.85546875" style="5" customWidth="1"/>
    <col min="10499" max="10499" width="7.42578125" style="5" customWidth="1"/>
    <col min="10500" max="10500" width="8.42578125" style="5" customWidth="1"/>
    <col min="10501" max="10501" width="7.42578125" style="5" customWidth="1"/>
    <col min="10502" max="10502" width="26.140625" style="5" customWidth="1"/>
    <col min="10503" max="10503" width="21.140625" style="5" customWidth="1"/>
    <col min="10504" max="10742" width="9" style="5"/>
    <col min="10743" max="10743" width="0.140625" style="5" customWidth="1"/>
    <col min="10744" max="10744" width="4.5703125" style="5" customWidth="1"/>
    <col min="10745" max="10745" width="3.42578125" style="5" customWidth="1"/>
    <col min="10746" max="10746" width="4.42578125" style="5" customWidth="1"/>
    <col min="10747" max="10747" width="3.42578125" style="5" customWidth="1"/>
    <col min="10748" max="10748" width="9.85546875" style="5" customWidth="1"/>
    <col min="10749" max="10749" width="7.42578125" style="5" customWidth="1"/>
    <col min="10750" max="10750" width="8.5703125" style="5" customWidth="1"/>
    <col min="10751" max="10751" width="7.42578125" style="5" customWidth="1"/>
    <col min="10752" max="10752" width="20.85546875" style="5" customWidth="1"/>
    <col min="10753" max="10753" width="18.140625" style="5" customWidth="1"/>
    <col min="10754" max="10754" width="9.85546875" style="5" customWidth="1"/>
    <col min="10755" max="10755" width="7.42578125" style="5" customWidth="1"/>
    <col min="10756" max="10756" width="8.42578125" style="5" customWidth="1"/>
    <col min="10757" max="10757" width="7.42578125" style="5" customWidth="1"/>
    <col min="10758" max="10758" width="26.140625" style="5" customWidth="1"/>
    <col min="10759" max="10759" width="21.140625" style="5" customWidth="1"/>
    <col min="10760" max="10998" width="9" style="5"/>
    <col min="10999" max="10999" width="0.140625" style="5" customWidth="1"/>
    <col min="11000" max="11000" width="4.5703125" style="5" customWidth="1"/>
    <col min="11001" max="11001" width="3.42578125" style="5" customWidth="1"/>
    <col min="11002" max="11002" width="4.42578125" style="5" customWidth="1"/>
    <col min="11003" max="11003" width="3.42578125" style="5" customWidth="1"/>
    <col min="11004" max="11004" width="9.85546875" style="5" customWidth="1"/>
    <col min="11005" max="11005" width="7.42578125" style="5" customWidth="1"/>
    <col min="11006" max="11006" width="8.5703125" style="5" customWidth="1"/>
    <col min="11007" max="11007" width="7.42578125" style="5" customWidth="1"/>
    <col min="11008" max="11008" width="20.85546875" style="5" customWidth="1"/>
    <col min="11009" max="11009" width="18.140625" style="5" customWidth="1"/>
    <col min="11010" max="11010" width="9.85546875" style="5" customWidth="1"/>
    <col min="11011" max="11011" width="7.42578125" style="5" customWidth="1"/>
    <col min="11012" max="11012" width="8.42578125" style="5" customWidth="1"/>
    <col min="11013" max="11013" width="7.42578125" style="5" customWidth="1"/>
    <col min="11014" max="11014" width="26.140625" style="5" customWidth="1"/>
    <col min="11015" max="11015" width="21.140625" style="5" customWidth="1"/>
    <col min="11016" max="11254" width="9" style="5"/>
    <col min="11255" max="11255" width="0.140625" style="5" customWidth="1"/>
    <col min="11256" max="11256" width="4.5703125" style="5" customWidth="1"/>
    <col min="11257" max="11257" width="3.42578125" style="5" customWidth="1"/>
    <col min="11258" max="11258" width="4.42578125" style="5" customWidth="1"/>
    <col min="11259" max="11259" width="3.42578125" style="5" customWidth="1"/>
    <col min="11260" max="11260" width="9.85546875" style="5" customWidth="1"/>
    <col min="11261" max="11261" width="7.42578125" style="5" customWidth="1"/>
    <col min="11262" max="11262" width="8.5703125" style="5" customWidth="1"/>
    <col min="11263" max="11263" width="7.42578125" style="5" customWidth="1"/>
    <col min="11264" max="11264" width="20.85546875" style="5" customWidth="1"/>
    <col min="11265" max="11265" width="18.140625" style="5" customWidth="1"/>
    <col min="11266" max="11266" width="9.85546875" style="5" customWidth="1"/>
    <col min="11267" max="11267" width="7.42578125" style="5" customWidth="1"/>
    <col min="11268" max="11268" width="8.42578125" style="5" customWidth="1"/>
    <col min="11269" max="11269" width="7.42578125" style="5" customWidth="1"/>
    <col min="11270" max="11270" width="26.140625" style="5" customWidth="1"/>
    <col min="11271" max="11271" width="21.140625" style="5" customWidth="1"/>
    <col min="11272" max="11510" width="9" style="5"/>
    <col min="11511" max="11511" width="0.140625" style="5" customWidth="1"/>
    <col min="11512" max="11512" width="4.5703125" style="5" customWidth="1"/>
    <col min="11513" max="11513" width="3.42578125" style="5" customWidth="1"/>
    <col min="11514" max="11514" width="4.42578125" style="5" customWidth="1"/>
    <col min="11515" max="11515" width="3.42578125" style="5" customWidth="1"/>
    <col min="11516" max="11516" width="9.85546875" style="5" customWidth="1"/>
    <col min="11517" max="11517" width="7.42578125" style="5" customWidth="1"/>
    <col min="11518" max="11518" width="8.5703125" style="5" customWidth="1"/>
    <col min="11519" max="11519" width="7.42578125" style="5" customWidth="1"/>
    <col min="11520" max="11520" width="20.85546875" style="5" customWidth="1"/>
    <col min="11521" max="11521" width="18.140625" style="5" customWidth="1"/>
    <col min="11522" max="11522" width="9.85546875" style="5" customWidth="1"/>
    <col min="11523" max="11523" width="7.42578125" style="5" customWidth="1"/>
    <col min="11524" max="11524" width="8.42578125" style="5" customWidth="1"/>
    <col min="11525" max="11525" width="7.42578125" style="5" customWidth="1"/>
    <col min="11526" max="11526" width="26.140625" style="5" customWidth="1"/>
    <col min="11527" max="11527" width="21.140625" style="5" customWidth="1"/>
    <col min="11528" max="11766" width="9" style="5"/>
    <col min="11767" max="11767" width="0.140625" style="5" customWidth="1"/>
    <col min="11768" max="11768" width="4.5703125" style="5" customWidth="1"/>
    <col min="11769" max="11769" width="3.42578125" style="5" customWidth="1"/>
    <col min="11770" max="11770" width="4.42578125" style="5" customWidth="1"/>
    <col min="11771" max="11771" width="3.42578125" style="5" customWidth="1"/>
    <col min="11772" max="11772" width="9.85546875" style="5" customWidth="1"/>
    <col min="11773" max="11773" width="7.42578125" style="5" customWidth="1"/>
    <col min="11774" max="11774" width="8.5703125" style="5" customWidth="1"/>
    <col min="11775" max="11775" width="7.42578125" style="5" customWidth="1"/>
    <col min="11776" max="11776" width="20.85546875" style="5" customWidth="1"/>
    <col min="11777" max="11777" width="18.140625" style="5" customWidth="1"/>
    <col min="11778" max="11778" width="9.85546875" style="5" customWidth="1"/>
    <col min="11779" max="11779" width="7.42578125" style="5" customWidth="1"/>
    <col min="11780" max="11780" width="8.42578125" style="5" customWidth="1"/>
    <col min="11781" max="11781" width="7.42578125" style="5" customWidth="1"/>
    <col min="11782" max="11782" width="26.140625" style="5" customWidth="1"/>
    <col min="11783" max="11783" width="21.140625" style="5" customWidth="1"/>
    <col min="11784" max="12022" width="9" style="5"/>
    <col min="12023" max="12023" width="0.140625" style="5" customWidth="1"/>
    <col min="12024" max="12024" width="4.5703125" style="5" customWidth="1"/>
    <col min="12025" max="12025" width="3.42578125" style="5" customWidth="1"/>
    <col min="12026" max="12026" width="4.42578125" style="5" customWidth="1"/>
    <col min="12027" max="12027" width="3.42578125" style="5" customWidth="1"/>
    <col min="12028" max="12028" width="9.85546875" style="5" customWidth="1"/>
    <col min="12029" max="12029" width="7.42578125" style="5" customWidth="1"/>
    <col min="12030" max="12030" width="8.5703125" style="5" customWidth="1"/>
    <col min="12031" max="12031" width="7.42578125" style="5" customWidth="1"/>
    <col min="12032" max="12032" width="20.85546875" style="5" customWidth="1"/>
    <col min="12033" max="12033" width="18.140625" style="5" customWidth="1"/>
    <col min="12034" max="12034" width="9.85546875" style="5" customWidth="1"/>
    <col min="12035" max="12035" width="7.42578125" style="5" customWidth="1"/>
    <col min="12036" max="12036" width="8.42578125" style="5" customWidth="1"/>
    <col min="12037" max="12037" width="7.42578125" style="5" customWidth="1"/>
    <col min="12038" max="12038" width="26.140625" style="5" customWidth="1"/>
    <col min="12039" max="12039" width="21.140625" style="5" customWidth="1"/>
    <col min="12040" max="12278" width="9" style="5"/>
    <col min="12279" max="12279" width="0.140625" style="5" customWidth="1"/>
    <col min="12280" max="12280" width="4.5703125" style="5" customWidth="1"/>
    <col min="12281" max="12281" width="3.42578125" style="5" customWidth="1"/>
    <col min="12282" max="12282" width="4.42578125" style="5" customWidth="1"/>
    <col min="12283" max="12283" width="3.42578125" style="5" customWidth="1"/>
    <col min="12284" max="12284" width="9.85546875" style="5" customWidth="1"/>
    <col min="12285" max="12285" width="7.42578125" style="5" customWidth="1"/>
    <col min="12286" max="12286" width="8.5703125" style="5" customWidth="1"/>
    <col min="12287" max="12287" width="7.42578125" style="5" customWidth="1"/>
    <col min="12288" max="12288" width="20.85546875" style="5" customWidth="1"/>
    <col min="12289" max="12289" width="18.140625" style="5" customWidth="1"/>
    <col min="12290" max="12290" width="9.85546875" style="5" customWidth="1"/>
    <col min="12291" max="12291" width="7.42578125" style="5" customWidth="1"/>
    <col min="12292" max="12292" width="8.42578125" style="5" customWidth="1"/>
    <col min="12293" max="12293" width="7.42578125" style="5" customWidth="1"/>
    <col min="12294" max="12294" width="26.140625" style="5" customWidth="1"/>
    <col min="12295" max="12295" width="21.140625" style="5" customWidth="1"/>
    <col min="12296" max="12534" width="9" style="5"/>
    <col min="12535" max="12535" width="0.140625" style="5" customWidth="1"/>
    <col min="12536" max="12536" width="4.5703125" style="5" customWidth="1"/>
    <col min="12537" max="12537" width="3.42578125" style="5" customWidth="1"/>
    <col min="12538" max="12538" width="4.42578125" style="5" customWidth="1"/>
    <col min="12539" max="12539" width="3.42578125" style="5" customWidth="1"/>
    <col min="12540" max="12540" width="9.85546875" style="5" customWidth="1"/>
    <col min="12541" max="12541" width="7.42578125" style="5" customWidth="1"/>
    <col min="12542" max="12542" width="8.5703125" style="5" customWidth="1"/>
    <col min="12543" max="12543" width="7.42578125" style="5" customWidth="1"/>
    <col min="12544" max="12544" width="20.85546875" style="5" customWidth="1"/>
    <col min="12545" max="12545" width="18.140625" style="5" customWidth="1"/>
    <col min="12546" max="12546" width="9.85546875" style="5" customWidth="1"/>
    <col min="12547" max="12547" width="7.42578125" style="5" customWidth="1"/>
    <col min="12548" max="12548" width="8.42578125" style="5" customWidth="1"/>
    <col min="12549" max="12549" width="7.42578125" style="5" customWidth="1"/>
    <col min="12550" max="12550" width="26.140625" style="5" customWidth="1"/>
    <col min="12551" max="12551" width="21.140625" style="5" customWidth="1"/>
    <col min="12552" max="12790" width="9" style="5"/>
    <col min="12791" max="12791" width="0.140625" style="5" customWidth="1"/>
    <col min="12792" max="12792" width="4.5703125" style="5" customWidth="1"/>
    <col min="12793" max="12793" width="3.42578125" style="5" customWidth="1"/>
    <col min="12794" max="12794" width="4.42578125" style="5" customWidth="1"/>
    <col min="12795" max="12795" width="3.42578125" style="5" customWidth="1"/>
    <col min="12796" max="12796" width="9.85546875" style="5" customWidth="1"/>
    <col min="12797" max="12797" width="7.42578125" style="5" customWidth="1"/>
    <col min="12798" max="12798" width="8.5703125" style="5" customWidth="1"/>
    <col min="12799" max="12799" width="7.42578125" style="5" customWidth="1"/>
    <col min="12800" max="12800" width="20.85546875" style="5" customWidth="1"/>
    <col min="12801" max="12801" width="18.140625" style="5" customWidth="1"/>
    <col min="12802" max="12802" width="9.85546875" style="5" customWidth="1"/>
    <col min="12803" max="12803" width="7.42578125" style="5" customWidth="1"/>
    <col min="12804" max="12804" width="8.42578125" style="5" customWidth="1"/>
    <col min="12805" max="12805" width="7.42578125" style="5" customWidth="1"/>
    <col min="12806" max="12806" width="26.140625" style="5" customWidth="1"/>
    <col min="12807" max="12807" width="21.140625" style="5" customWidth="1"/>
    <col min="12808" max="13046" width="9" style="5"/>
    <col min="13047" max="13047" width="0.140625" style="5" customWidth="1"/>
    <col min="13048" max="13048" width="4.5703125" style="5" customWidth="1"/>
    <col min="13049" max="13049" width="3.42578125" style="5" customWidth="1"/>
    <col min="13050" max="13050" width="4.42578125" style="5" customWidth="1"/>
    <col min="13051" max="13051" width="3.42578125" style="5" customWidth="1"/>
    <col min="13052" max="13052" width="9.85546875" style="5" customWidth="1"/>
    <col min="13053" max="13053" width="7.42578125" style="5" customWidth="1"/>
    <col min="13054" max="13054" width="8.5703125" style="5" customWidth="1"/>
    <col min="13055" max="13055" width="7.42578125" style="5" customWidth="1"/>
    <col min="13056" max="13056" width="20.85546875" style="5" customWidth="1"/>
    <col min="13057" max="13057" width="18.140625" style="5" customWidth="1"/>
    <col min="13058" max="13058" width="9.85546875" style="5" customWidth="1"/>
    <col min="13059" max="13059" width="7.42578125" style="5" customWidth="1"/>
    <col min="13060" max="13060" width="8.42578125" style="5" customWidth="1"/>
    <col min="13061" max="13061" width="7.42578125" style="5" customWidth="1"/>
    <col min="13062" max="13062" width="26.140625" style="5" customWidth="1"/>
    <col min="13063" max="13063" width="21.140625" style="5" customWidth="1"/>
    <col min="13064" max="13302" width="9" style="5"/>
    <col min="13303" max="13303" width="0.140625" style="5" customWidth="1"/>
    <col min="13304" max="13304" width="4.5703125" style="5" customWidth="1"/>
    <col min="13305" max="13305" width="3.42578125" style="5" customWidth="1"/>
    <col min="13306" max="13306" width="4.42578125" style="5" customWidth="1"/>
    <col min="13307" max="13307" width="3.42578125" style="5" customWidth="1"/>
    <col min="13308" max="13308" width="9.85546875" style="5" customWidth="1"/>
    <col min="13309" max="13309" width="7.42578125" style="5" customWidth="1"/>
    <col min="13310" max="13310" width="8.5703125" style="5" customWidth="1"/>
    <col min="13311" max="13311" width="7.42578125" style="5" customWidth="1"/>
    <col min="13312" max="13312" width="20.85546875" style="5" customWidth="1"/>
    <col min="13313" max="13313" width="18.140625" style="5" customWidth="1"/>
    <col min="13314" max="13314" width="9.85546875" style="5" customWidth="1"/>
    <col min="13315" max="13315" width="7.42578125" style="5" customWidth="1"/>
    <col min="13316" max="13316" width="8.42578125" style="5" customWidth="1"/>
    <col min="13317" max="13317" width="7.42578125" style="5" customWidth="1"/>
    <col min="13318" max="13318" width="26.140625" style="5" customWidth="1"/>
    <col min="13319" max="13319" width="21.140625" style="5" customWidth="1"/>
    <col min="13320" max="13558" width="9" style="5"/>
    <col min="13559" max="13559" width="0.140625" style="5" customWidth="1"/>
    <col min="13560" max="13560" width="4.5703125" style="5" customWidth="1"/>
    <col min="13561" max="13561" width="3.42578125" style="5" customWidth="1"/>
    <col min="13562" max="13562" width="4.42578125" style="5" customWidth="1"/>
    <col min="13563" max="13563" width="3.42578125" style="5" customWidth="1"/>
    <col min="13564" max="13564" width="9.85546875" style="5" customWidth="1"/>
    <col min="13565" max="13565" width="7.42578125" style="5" customWidth="1"/>
    <col min="13566" max="13566" width="8.5703125" style="5" customWidth="1"/>
    <col min="13567" max="13567" width="7.42578125" style="5" customWidth="1"/>
    <col min="13568" max="13568" width="20.85546875" style="5" customWidth="1"/>
    <col min="13569" max="13569" width="18.140625" style="5" customWidth="1"/>
    <col min="13570" max="13570" width="9.85546875" style="5" customWidth="1"/>
    <col min="13571" max="13571" width="7.42578125" style="5" customWidth="1"/>
    <col min="13572" max="13572" width="8.42578125" style="5" customWidth="1"/>
    <col min="13573" max="13573" width="7.42578125" style="5" customWidth="1"/>
    <col min="13574" max="13574" width="26.140625" style="5" customWidth="1"/>
    <col min="13575" max="13575" width="21.140625" style="5" customWidth="1"/>
    <col min="13576" max="13814" width="9" style="5"/>
    <col min="13815" max="13815" width="0.140625" style="5" customWidth="1"/>
    <col min="13816" max="13816" width="4.5703125" style="5" customWidth="1"/>
    <col min="13817" max="13817" width="3.42578125" style="5" customWidth="1"/>
    <col min="13818" max="13818" width="4.42578125" style="5" customWidth="1"/>
    <col min="13819" max="13819" width="3.42578125" style="5" customWidth="1"/>
    <col min="13820" max="13820" width="9.85546875" style="5" customWidth="1"/>
    <col min="13821" max="13821" width="7.42578125" style="5" customWidth="1"/>
    <col min="13822" max="13822" width="8.5703125" style="5" customWidth="1"/>
    <col min="13823" max="13823" width="7.42578125" style="5" customWidth="1"/>
    <col min="13824" max="13824" width="20.85546875" style="5" customWidth="1"/>
    <col min="13825" max="13825" width="18.140625" style="5" customWidth="1"/>
    <col min="13826" max="13826" width="9.85546875" style="5" customWidth="1"/>
    <col min="13827" max="13827" width="7.42578125" style="5" customWidth="1"/>
    <col min="13828" max="13828" width="8.42578125" style="5" customWidth="1"/>
    <col min="13829" max="13829" width="7.42578125" style="5" customWidth="1"/>
    <col min="13830" max="13830" width="26.140625" style="5" customWidth="1"/>
    <col min="13831" max="13831" width="21.140625" style="5" customWidth="1"/>
    <col min="13832" max="14070" width="9" style="5"/>
    <col min="14071" max="14071" width="0.140625" style="5" customWidth="1"/>
    <col min="14072" max="14072" width="4.5703125" style="5" customWidth="1"/>
    <col min="14073" max="14073" width="3.42578125" style="5" customWidth="1"/>
    <col min="14074" max="14074" width="4.42578125" style="5" customWidth="1"/>
    <col min="14075" max="14075" width="3.42578125" style="5" customWidth="1"/>
    <col min="14076" max="14076" width="9.85546875" style="5" customWidth="1"/>
    <col min="14077" max="14077" width="7.42578125" style="5" customWidth="1"/>
    <col min="14078" max="14078" width="8.5703125" style="5" customWidth="1"/>
    <col min="14079" max="14079" width="7.42578125" style="5" customWidth="1"/>
    <col min="14080" max="14080" width="20.85546875" style="5" customWidth="1"/>
    <col min="14081" max="14081" width="18.140625" style="5" customWidth="1"/>
    <col min="14082" max="14082" width="9.85546875" style="5" customWidth="1"/>
    <col min="14083" max="14083" width="7.42578125" style="5" customWidth="1"/>
    <col min="14084" max="14084" width="8.42578125" style="5" customWidth="1"/>
    <col min="14085" max="14085" width="7.42578125" style="5" customWidth="1"/>
    <col min="14086" max="14086" width="26.140625" style="5" customWidth="1"/>
    <col min="14087" max="14087" width="21.140625" style="5" customWidth="1"/>
    <col min="14088" max="14326" width="9" style="5"/>
    <col min="14327" max="14327" width="0.140625" style="5" customWidth="1"/>
    <col min="14328" max="14328" width="4.5703125" style="5" customWidth="1"/>
    <col min="14329" max="14329" width="3.42578125" style="5" customWidth="1"/>
    <col min="14330" max="14330" width="4.42578125" style="5" customWidth="1"/>
    <col min="14331" max="14331" width="3.42578125" style="5" customWidth="1"/>
    <col min="14332" max="14332" width="9.85546875" style="5" customWidth="1"/>
    <col min="14333" max="14333" width="7.42578125" style="5" customWidth="1"/>
    <col min="14334" max="14334" width="8.5703125" style="5" customWidth="1"/>
    <col min="14335" max="14335" width="7.42578125" style="5" customWidth="1"/>
    <col min="14336" max="14336" width="20.85546875" style="5" customWidth="1"/>
    <col min="14337" max="14337" width="18.140625" style="5" customWidth="1"/>
    <col min="14338" max="14338" width="9.85546875" style="5" customWidth="1"/>
    <col min="14339" max="14339" width="7.42578125" style="5" customWidth="1"/>
    <col min="14340" max="14340" width="8.42578125" style="5" customWidth="1"/>
    <col min="14341" max="14341" width="7.42578125" style="5" customWidth="1"/>
    <col min="14342" max="14342" width="26.140625" style="5" customWidth="1"/>
    <col min="14343" max="14343" width="21.140625" style="5" customWidth="1"/>
    <col min="14344" max="14582" width="9" style="5"/>
    <col min="14583" max="14583" width="0.140625" style="5" customWidth="1"/>
    <col min="14584" max="14584" width="4.5703125" style="5" customWidth="1"/>
    <col min="14585" max="14585" width="3.42578125" style="5" customWidth="1"/>
    <col min="14586" max="14586" width="4.42578125" style="5" customWidth="1"/>
    <col min="14587" max="14587" width="3.42578125" style="5" customWidth="1"/>
    <col min="14588" max="14588" width="9.85546875" style="5" customWidth="1"/>
    <col min="14589" max="14589" width="7.42578125" style="5" customWidth="1"/>
    <col min="14590" max="14590" width="8.5703125" style="5" customWidth="1"/>
    <col min="14591" max="14591" width="7.42578125" style="5" customWidth="1"/>
    <col min="14592" max="14592" width="20.85546875" style="5" customWidth="1"/>
    <col min="14593" max="14593" width="18.140625" style="5" customWidth="1"/>
    <col min="14594" max="14594" width="9.85546875" style="5" customWidth="1"/>
    <col min="14595" max="14595" width="7.42578125" style="5" customWidth="1"/>
    <col min="14596" max="14596" width="8.42578125" style="5" customWidth="1"/>
    <col min="14597" max="14597" width="7.42578125" style="5" customWidth="1"/>
    <col min="14598" max="14598" width="26.140625" style="5" customWidth="1"/>
    <col min="14599" max="14599" width="21.140625" style="5" customWidth="1"/>
    <col min="14600" max="14838" width="9" style="5"/>
    <col min="14839" max="14839" width="0.140625" style="5" customWidth="1"/>
    <col min="14840" max="14840" width="4.5703125" style="5" customWidth="1"/>
    <col min="14841" max="14841" width="3.42578125" style="5" customWidth="1"/>
    <col min="14842" max="14842" width="4.42578125" style="5" customWidth="1"/>
    <col min="14843" max="14843" width="3.42578125" style="5" customWidth="1"/>
    <col min="14844" max="14844" width="9.85546875" style="5" customWidth="1"/>
    <col min="14845" max="14845" width="7.42578125" style="5" customWidth="1"/>
    <col min="14846" max="14846" width="8.5703125" style="5" customWidth="1"/>
    <col min="14847" max="14847" width="7.42578125" style="5" customWidth="1"/>
    <col min="14848" max="14848" width="20.85546875" style="5" customWidth="1"/>
    <col min="14849" max="14849" width="18.140625" style="5" customWidth="1"/>
    <col min="14850" max="14850" width="9.85546875" style="5" customWidth="1"/>
    <col min="14851" max="14851" width="7.42578125" style="5" customWidth="1"/>
    <col min="14852" max="14852" width="8.42578125" style="5" customWidth="1"/>
    <col min="14853" max="14853" width="7.42578125" style="5" customWidth="1"/>
    <col min="14854" max="14854" width="26.140625" style="5" customWidth="1"/>
    <col min="14855" max="14855" width="21.140625" style="5" customWidth="1"/>
    <col min="14856" max="15094" width="9" style="5"/>
    <col min="15095" max="15095" width="0.140625" style="5" customWidth="1"/>
    <col min="15096" max="15096" width="4.5703125" style="5" customWidth="1"/>
    <col min="15097" max="15097" width="3.42578125" style="5" customWidth="1"/>
    <col min="15098" max="15098" width="4.42578125" style="5" customWidth="1"/>
    <col min="15099" max="15099" width="3.42578125" style="5" customWidth="1"/>
    <col min="15100" max="15100" width="9.85546875" style="5" customWidth="1"/>
    <col min="15101" max="15101" width="7.42578125" style="5" customWidth="1"/>
    <col min="15102" max="15102" width="8.5703125" style="5" customWidth="1"/>
    <col min="15103" max="15103" width="7.42578125" style="5" customWidth="1"/>
    <col min="15104" max="15104" width="20.85546875" style="5" customWidth="1"/>
    <col min="15105" max="15105" width="18.140625" style="5" customWidth="1"/>
    <col min="15106" max="15106" width="9.85546875" style="5" customWidth="1"/>
    <col min="15107" max="15107" width="7.42578125" style="5" customWidth="1"/>
    <col min="15108" max="15108" width="8.42578125" style="5" customWidth="1"/>
    <col min="15109" max="15109" width="7.42578125" style="5" customWidth="1"/>
    <col min="15110" max="15110" width="26.140625" style="5" customWidth="1"/>
    <col min="15111" max="15111" width="21.140625" style="5" customWidth="1"/>
    <col min="15112" max="15350" width="9" style="5"/>
    <col min="15351" max="15351" width="0.140625" style="5" customWidth="1"/>
    <col min="15352" max="15352" width="4.5703125" style="5" customWidth="1"/>
    <col min="15353" max="15353" width="3.42578125" style="5" customWidth="1"/>
    <col min="15354" max="15354" width="4.42578125" style="5" customWidth="1"/>
    <col min="15355" max="15355" width="3.42578125" style="5" customWidth="1"/>
    <col min="15356" max="15356" width="9.85546875" style="5" customWidth="1"/>
    <col min="15357" max="15357" width="7.42578125" style="5" customWidth="1"/>
    <col min="15358" max="15358" width="8.5703125" style="5" customWidth="1"/>
    <col min="15359" max="15359" width="7.42578125" style="5" customWidth="1"/>
    <col min="15360" max="15360" width="20.85546875" style="5" customWidth="1"/>
    <col min="15361" max="15361" width="18.140625" style="5" customWidth="1"/>
    <col min="15362" max="15362" width="9.85546875" style="5" customWidth="1"/>
    <col min="15363" max="15363" width="7.42578125" style="5" customWidth="1"/>
    <col min="15364" max="15364" width="8.42578125" style="5" customWidth="1"/>
    <col min="15365" max="15365" width="7.42578125" style="5" customWidth="1"/>
    <col min="15366" max="15366" width="26.140625" style="5" customWidth="1"/>
    <col min="15367" max="15367" width="21.140625" style="5" customWidth="1"/>
    <col min="15368" max="15606" width="9" style="5"/>
    <col min="15607" max="15607" width="0.140625" style="5" customWidth="1"/>
    <col min="15608" max="15608" width="4.5703125" style="5" customWidth="1"/>
    <col min="15609" max="15609" width="3.42578125" style="5" customWidth="1"/>
    <col min="15610" max="15610" width="4.42578125" style="5" customWidth="1"/>
    <col min="15611" max="15611" width="3.42578125" style="5" customWidth="1"/>
    <col min="15612" max="15612" width="9.85546875" style="5" customWidth="1"/>
    <col min="15613" max="15613" width="7.42578125" style="5" customWidth="1"/>
    <col min="15614" max="15614" width="8.5703125" style="5" customWidth="1"/>
    <col min="15615" max="15615" width="7.42578125" style="5" customWidth="1"/>
    <col min="15616" max="15616" width="20.85546875" style="5" customWidth="1"/>
    <col min="15617" max="15617" width="18.140625" style="5" customWidth="1"/>
    <col min="15618" max="15618" width="9.85546875" style="5" customWidth="1"/>
    <col min="15619" max="15619" width="7.42578125" style="5" customWidth="1"/>
    <col min="15620" max="15620" width="8.42578125" style="5" customWidth="1"/>
    <col min="15621" max="15621" width="7.42578125" style="5" customWidth="1"/>
    <col min="15622" max="15622" width="26.140625" style="5" customWidth="1"/>
    <col min="15623" max="15623" width="21.140625" style="5" customWidth="1"/>
    <col min="15624" max="15862" width="9" style="5"/>
    <col min="15863" max="15863" width="0.140625" style="5" customWidth="1"/>
    <col min="15864" max="15864" width="4.5703125" style="5" customWidth="1"/>
    <col min="15865" max="15865" width="3.42578125" style="5" customWidth="1"/>
    <col min="15866" max="15866" width="4.42578125" style="5" customWidth="1"/>
    <col min="15867" max="15867" width="3.42578125" style="5" customWidth="1"/>
    <col min="15868" max="15868" width="9.85546875" style="5" customWidth="1"/>
    <col min="15869" max="15869" width="7.42578125" style="5" customWidth="1"/>
    <col min="15870" max="15870" width="8.5703125" style="5" customWidth="1"/>
    <col min="15871" max="15871" width="7.42578125" style="5" customWidth="1"/>
    <col min="15872" max="15872" width="20.85546875" style="5" customWidth="1"/>
    <col min="15873" max="15873" width="18.140625" style="5" customWidth="1"/>
    <col min="15874" max="15874" width="9.85546875" style="5" customWidth="1"/>
    <col min="15875" max="15875" width="7.42578125" style="5" customWidth="1"/>
    <col min="15876" max="15876" width="8.42578125" style="5" customWidth="1"/>
    <col min="15877" max="15877" width="7.42578125" style="5" customWidth="1"/>
    <col min="15878" max="15878" width="26.140625" style="5" customWidth="1"/>
    <col min="15879" max="15879" width="21.140625" style="5" customWidth="1"/>
    <col min="15880" max="16118" width="9" style="5"/>
    <col min="16119" max="16119" width="0.140625" style="5" customWidth="1"/>
    <col min="16120" max="16120" width="4.5703125" style="5" customWidth="1"/>
    <col min="16121" max="16121" width="3.42578125" style="5" customWidth="1"/>
    <col min="16122" max="16122" width="4.42578125" style="5" customWidth="1"/>
    <col min="16123" max="16123" width="3.42578125" style="5" customWidth="1"/>
    <col min="16124" max="16124" width="9.85546875" style="5" customWidth="1"/>
    <col min="16125" max="16125" width="7.42578125" style="5" customWidth="1"/>
    <col min="16126" max="16126" width="8.5703125" style="5" customWidth="1"/>
    <col min="16127" max="16127" width="7.42578125" style="5" customWidth="1"/>
    <col min="16128" max="16128" width="20.85546875" style="5" customWidth="1"/>
    <col min="16129" max="16129" width="18.140625" style="5" customWidth="1"/>
    <col min="16130" max="16130" width="9.85546875" style="5" customWidth="1"/>
    <col min="16131" max="16131" width="7.42578125" style="5" customWidth="1"/>
    <col min="16132" max="16132" width="8.42578125" style="5" customWidth="1"/>
    <col min="16133" max="16133" width="7.42578125" style="5" customWidth="1"/>
    <col min="16134" max="16134" width="26.140625" style="5" customWidth="1"/>
    <col min="16135" max="16135" width="21.140625" style="5" customWidth="1"/>
    <col min="16136" max="16370" width="9" style="5"/>
    <col min="16371" max="16371" width="9" style="5" customWidth="1"/>
    <col min="16372" max="16372" width="9" style="5"/>
    <col min="16373" max="16384" width="9" style="5" customWidth="1"/>
  </cols>
  <sheetData>
    <row r="1" spans="1:8" ht="27.75" customHeight="1">
      <c r="A1" s="508"/>
      <c r="G1" s="4" t="s">
        <v>670</v>
      </c>
    </row>
    <row r="2" spans="1:8" ht="36" customHeight="1">
      <c r="A2" s="1" t="s">
        <v>671</v>
      </c>
      <c r="B2" s="2"/>
      <c r="C2" s="2"/>
      <c r="D2" s="3"/>
      <c r="E2" s="3"/>
      <c r="F2" s="3"/>
    </row>
    <row r="3" spans="1:8" ht="20.100000000000001" customHeight="1">
      <c r="A3" s="6" t="s">
        <v>672</v>
      </c>
      <c r="B3" s="3"/>
      <c r="C3" s="3"/>
      <c r="D3" s="3"/>
      <c r="E3" s="3"/>
      <c r="F3" s="3"/>
      <c r="G3" s="3"/>
    </row>
    <row r="4" spans="1:8" ht="20.100000000000001" customHeight="1">
      <c r="A4" s="1598" t="s">
        <v>673</v>
      </c>
      <c r="B4" s="1598"/>
      <c r="C4" s="1598"/>
    </row>
    <row r="5" spans="1:8" ht="86.45" customHeight="1">
      <c r="A5" s="1598"/>
      <c r="B5" s="1598"/>
      <c r="C5" s="1598"/>
    </row>
    <row r="6" spans="1:8" ht="30" customHeight="1">
      <c r="A6" s="1597" t="s">
        <v>674</v>
      </c>
      <c r="B6" s="1597"/>
      <c r="C6" s="1597"/>
      <c r="D6" s="1597"/>
      <c r="E6" s="1597"/>
      <c r="F6" s="1597"/>
      <c r="G6" s="1597"/>
    </row>
    <row r="7" spans="1:8" ht="20.100000000000001" customHeight="1" thickBot="1">
      <c r="A7" s="3"/>
      <c r="B7" s="3"/>
      <c r="C7" s="3"/>
      <c r="D7" s="3"/>
      <c r="E7" s="3"/>
      <c r="F7" s="3"/>
      <c r="G7" s="3"/>
    </row>
    <row r="8" spans="1:8" ht="40.35" customHeight="1" thickBot="1">
      <c r="A8" s="488" t="s">
        <v>675</v>
      </c>
      <c r="B8" s="489" t="s">
        <v>676</v>
      </c>
      <c r="C8" s="490" t="s">
        <v>677</v>
      </c>
      <c r="D8" s="489" t="s">
        <v>678</v>
      </c>
      <c r="E8" s="489" t="s">
        <v>679</v>
      </c>
      <c r="F8" s="489" t="s">
        <v>680</v>
      </c>
      <c r="G8" s="491" t="s">
        <v>681</v>
      </c>
    </row>
    <row r="9" spans="1:8" ht="60" customHeight="1">
      <c r="A9" s="721"/>
      <c r="B9" s="545"/>
      <c r="C9" s="48"/>
      <c r="D9" s="1033"/>
      <c r="E9" s="49"/>
      <c r="F9" s="1038"/>
      <c r="G9" s="716"/>
      <c r="H9" s="567" t="e">
        <f>_xlfn.LET(_xlpm.s, D9,_xlpm.h, VALUE(_xlfn.TEXTBEFORE(_xlpm.s,"時間")),_xlpm.m, IFERROR(VALUE(_xlfn.TEXTBEFORE(_xlfn.TEXTAFTER(_xlpm.s,"時間"),"分")),0),_xlpm.h/24 + _xlpm.m/1440)</f>
        <v>#N/A</v>
      </c>
    </row>
    <row r="10" spans="1:8" ht="60" customHeight="1">
      <c r="A10" s="722"/>
      <c r="B10" s="546"/>
      <c r="C10" s="862"/>
      <c r="D10" s="727"/>
      <c r="E10" s="50"/>
      <c r="F10" s="742"/>
      <c r="G10" s="717"/>
      <c r="H10" s="567" t="e">
        <f t="shared" ref="H10:H20" si="0">_xlfn.LET(_xlpm.s, D10,_xlpm.h, VALUE(_xlfn.TEXTBEFORE(_xlpm.s,"時間")),_xlpm.m, IFERROR(VALUE(_xlfn.TEXTBEFORE(_xlfn.TEXTAFTER(_xlpm.s,"時間"),"分")),0),_xlpm.h/24 + _xlpm.m/1440)</f>
        <v>#N/A</v>
      </c>
    </row>
    <row r="11" spans="1:8" ht="60" customHeight="1">
      <c r="A11" s="722"/>
      <c r="B11" s="546"/>
      <c r="C11" s="863"/>
      <c r="D11" s="727"/>
      <c r="E11" s="50"/>
      <c r="F11" s="742"/>
      <c r="G11" s="717"/>
      <c r="H11" s="567" t="e">
        <f t="shared" si="0"/>
        <v>#N/A</v>
      </c>
    </row>
    <row r="12" spans="1:8" ht="60" customHeight="1">
      <c r="A12" s="722"/>
      <c r="B12" s="546"/>
      <c r="C12" s="862"/>
      <c r="D12" s="727"/>
      <c r="E12" s="50"/>
      <c r="F12" s="743"/>
      <c r="G12" s="717"/>
      <c r="H12" s="567" t="e">
        <f t="shared" si="0"/>
        <v>#N/A</v>
      </c>
    </row>
    <row r="13" spans="1:8" ht="60" customHeight="1">
      <c r="A13" s="722"/>
      <c r="B13" s="546"/>
      <c r="C13" s="863"/>
      <c r="D13" s="727"/>
      <c r="E13" s="50"/>
      <c r="F13" s="743"/>
      <c r="G13" s="717"/>
      <c r="H13" s="567" t="e">
        <f t="shared" si="0"/>
        <v>#N/A</v>
      </c>
    </row>
    <row r="14" spans="1:8" ht="60" customHeight="1">
      <c r="A14" s="722"/>
      <c r="B14" s="546"/>
      <c r="C14" s="862"/>
      <c r="D14" s="727"/>
      <c r="E14" s="50"/>
      <c r="F14" s="742"/>
      <c r="G14" s="717"/>
      <c r="H14" s="567" t="e">
        <f t="shared" si="0"/>
        <v>#N/A</v>
      </c>
    </row>
    <row r="15" spans="1:8" ht="60" customHeight="1">
      <c r="A15" s="722"/>
      <c r="B15" s="546"/>
      <c r="C15" s="862"/>
      <c r="D15" s="727"/>
      <c r="E15" s="50"/>
      <c r="F15" s="743"/>
      <c r="G15" s="717"/>
      <c r="H15" s="567" t="e">
        <f t="shared" si="0"/>
        <v>#N/A</v>
      </c>
    </row>
    <row r="16" spans="1:8" ht="60" customHeight="1">
      <c r="A16" s="722"/>
      <c r="B16" s="546"/>
      <c r="C16" s="862"/>
      <c r="D16" s="727"/>
      <c r="E16" s="50"/>
      <c r="F16" s="743"/>
      <c r="G16" s="717"/>
      <c r="H16" s="567" t="e">
        <f t="shared" si="0"/>
        <v>#N/A</v>
      </c>
    </row>
    <row r="17" spans="1:8" ht="60" customHeight="1">
      <c r="A17" s="722"/>
      <c r="B17" s="546"/>
      <c r="C17" s="862"/>
      <c r="D17" s="727"/>
      <c r="E17" s="50"/>
      <c r="F17" s="742"/>
      <c r="G17" s="717"/>
      <c r="H17" s="567" t="e">
        <f t="shared" si="0"/>
        <v>#N/A</v>
      </c>
    </row>
    <row r="18" spans="1:8" ht="60" customHeight="1">
      <c r="A18" s="722"/>
      <c r="B18" s="546"/>
      <c r="C18" s="863"/>
      <c r="D18" s="727"/>
      <c r="E18" s="50"/>
      <c r="F18" s="742"/>
      <c r="G18" s="717"/>
      <c r="H18" s="567" t="e">
        <f t="shared" si="0"/>
        <v>#N/A</v>
      </c>
    </row>
    <row r="19" spans="1:8" ht="60" customHeight="1">
      <c r="A19" s="722"/>
      <c r="B19" s="546"/>
      <c r="C19" s="862"/>
      <c r="D19" s="727"/>
      <c r="E19" s="50"/>
      <c r="F19" s="742"/>
      <c r="G19" s="717"/>
      <c r="H19" s="567" t="e">
        <f t="shared" si="0"/>
        <v>#N/A</v>
      </c>
    </row>
    <row r="20" spans="1:8" ht="60" customHeight="1" thickBot="1">
      <c r="A20" s="723"/>
      <c r="B20" s="547"/>
      <c r="C20" s="428"/>
      <c r="D20" s="728"/>
      <c r="E20" s="52"/>
      <c r="F20" s="744"/>
      <c r="G20" s="718"/>
      <c r="H20" s="567" t="e">
        <f t="shared" si="0"/>
        <v>#N/A</v>
      </c>
    </row>
    <row r="21" spans="1:8" ht="20.100000000000001" customHeight="1">
      <c r="A21" s="3"/>
      <c r="B21" s="3"/>
      <c r="C21" s="3"/>
      <c r="D21" s="3"/>
      <c r="E21" s="3"/>
      <c r="F21" s="3"/>
      <c r="G21" s="3"/>
    </row>
    <row r="22" spans="1:8" ht="27" customHeight="1">
      <c r="A22" s="3"/>
      <c r="C22" s="3"/>
      <c r="D22" s="3" t="s">
        <v>682</v>
      </c>
      <c r="E22" s="3"/>
      <c r="F22" s="3"/>
      <c r="G22" s="3"/>
    </row>
    <row r="23" spans="1:8" ht="27" customHeight="1">
      <c r="A23" s="3"/>
      <c r="C23" s="3"/>
      <c r="D23" s="729" t="s">
        <v>683</v>
      </c>
      <c r="E23" s="729" t="s">
        <v>684</v>
      </c>
      <c r="F23" s="729" t="s">
        <v>685</v>
      </c>
      <c r="G23" s="3"/>
    </row>
    <row r="24" spans="1:8" ht="27" customHeight="1">
      <c r="A24" s="3"/>
      <c r="B24" s="3"/>
      <c r="C24" s="3"/>
      <c r="D24" s="1034" t="s">
        <v>686</v>
      </c>
      <c r="E24" s="568">
        <f>SUMIF($F$9:$F$20,D24,$H$9:$H$20)</f>
        <v>0</v>
      </c>
      <c r="F24" s="1599" t="e">
        <f>SUM(E24:E25)/$E$28</f>
        <v>#DIV/0!</v>
      </c>
      <c r="G24" s="3"/>
    </row>
    <row r="25" spans="1:8" ht="27" customHeight="1">
      <c r="A25" s="3"/>
      <c r="B25" s="3"/>
      <c r="C25" s="3"/>
      <c r="D25" s="1035" t="s">
        <v>687</v>
      </c>
      <c r="E25" s="568">
        <f>SUMIF($F$9:$F$20,D25,$H$9:$H$20)</f>
        <v>0</v>
      </c>
      <c r="F25" s="1600"/>
      <c r="G25" s="3"/>
    </row>
    <row r="26" spans="1:8" ht="27" customHeight="1">
      <c r="A26" s="3"/>
      <c r="B26" s="3"/>
      <c r="C26" s="3"/>
      <c r="D26" s="1036" t="s">
        <v>688</v>
      </c>
      <c r="E26" s="568">
        <f>SUMIF($F$9:$F$20,D26,$H$9:$H$20)</f>
        <v>0</v>
      </c>
      <c r="F26" s="1599" t="e">
        <f>SUM(E26:E27)/$E$28</f>
        <v>#DIV/0!</v>
      </c>
      <c r="G26" s="3"/>
    </row>
    <row r="27" spans="1:8" ht="27" customHeight="1" thickBot="1">
      <c r="A27" s="3"/>
      <c r="B27" s="3"/>
      <c r="C27" s="3"/>
      <c r="D27" s="1037" t="s">
        <v>689</v>
      </c>
      <c r="E27" s="734">
        <f>SUMIF($F$9:$F$20,D27,$H$9:$H$20)</f>
        <v>0</v>
      </c>
      <c r="F27" s="1601"/>
      <c r="G27" s="3"/>
    </row>
    <row r="28" spans="1:8" ht="27" customHeight="1" thickTop="1">
      <c r="A28" s="3"/>
      <c r="B28" s="3"/>
      <c r="C28" s="3"/>
      <c r="D28" s="730" t="s">
        <v>690</v>
      </c>
      <c r="E28" s="731">
        <f>SUM(E24:E27)</f>
        <v>0</v>
      </c>
      <c r="F28" s="732" t="e">
        <f>F24+F26</f>
        <v>#DIV/0!</v>
      </c>
      <c r="G28" s="3"/>
    </row>
    <row r="29" spans="1:8" ht="20.100000000000001" customHeight="1">
      <c r="A29" s="3"/>
      <c r="B29" s="3"/>
      <c r="C29" s="3"/>
      <c r="D29" s="509"/>
      <c r="E29" s="3"/>
      <c r="F29" s="3"/>
      <c r="G29" s="3"/>
    </row>
    <row r="30" spans="1:8" ht="30" customHeight="1">
      <c r="A30" s="1597" t="s">
        <v>691</v>
      </c>
      <c r="B30" s="1597"/>
      <c r="C30" s="1597"/>
      <c r="D30" s="1597"/>
      <c r="E30" s="1597"/>
      <c r="F30" s="1597"/>
      <c r="G30" s="1597"/>
    </row>
    <row r="31" spans="1:8" ht="20.100000000000001" customHeight="1" thickBot="1">
      <c r="A31" s="3"/>
      <c r="B31" s="3"/>
      <c r="C31" s="3"/>
      <c r="D31" s="3"/>
      <c r="E31" s="3"/>
      <c r="F31" s="3"/>
      <c r="G31" s="3"/>
    </row>
    <row r="32" spans="1:8" ht="40.35" customHeight="1" thickBot="1">
      <c r="A32" s="488" t="s">
        <v>675</v>
      </c>
      <c r="B32" s="489" t="s">
        <v>692</v>
      </c>
      <c r="C32" s="490" t="s">
        <v>677</v>
      </c>
      <c r="D32" s="1602" t="s">
        <v>693</v>
      </c>
      <c r="E32" s="1603"/>
      <c r="F32" s="1604"/>
      <c r="G32" s="551" t="s">
        <v>681</v>
      </c>
    </row>
    <row r="33" spans="1:7" ht="60" customHeight="1">
      <c r="A33" s="724"/>
      <c r="B33" s="725"/>
      <c r="C33" s="47"/>
      <c r="D33" s="1605"/>
      <c r="E33" s="1606"/>
      <c r="F33" s="1607"/>
      <c r="G33" s="735"/>
    </row>
    <row r="34" spans="1:7" ht="60" customHeight="1">
      <c r="A34" s="722"/>
      <c r="B34" s="546"/>
      <c r="C34" s="46"/>
      <c r="D34" s="1608"/>
      <c r="E34" s="1609"/>
      <c r="F34" s="1610"/>
      <c r="G34" s="719"/>
    </row>
    <row r="35" spans="1:7" ht="60" customHeight="1">
      <c r="A35" s="722"/>
      <c r="B35" s="546"/>
      <c r="C35" s="45"/>
      <c r="D35" s="1608"/>
      <c r="E35" s="1609"/>
      <c r="F35" s="1610"/>
      <c r="G35" s="719"/>
    </row>
    <row r="36" spans="1:7" ht="60" customHeight="1" thickBot="1">
      <c r="A36" s="723"/>
      <c r="B36" s="547"/>
      <c r="C36" s="56"/>
      <c r="D36" s="1611"/>
      <c r="E36" s="1612"/>
      <c r="F36" s="1613"/>
      <c r="G36" s="720"/>
    </row>
    <row r="37" spans="1:7" ht="20.100000000000001" customHeight="1">
      <c r="A37" s="3"/>
      <c r="B37" s="3"/>
      <c r="C37" s="3"/>
      <c r="D37" s="3"/>
      <c r="E37" s="3"/>
      <c r="F37" s="3"/>
      <c r="G37" s="3"/>
    </row>
    <row r="38" spans="1:7" ht="20.100000000000001" customHeight="1">
      <c r="A38" s="3"/>
      <c r="B38" s="3"/>
      <c r="C38" s="3"/>
      <c r="D38" s="3"/>
      <c r="E38" s="3"/>
      <c r="F38" s="3"/>
      <c r="G38" s="3"/>
    </row>
    <row r="39" spans="1:7" ht="20.100000000000001" customHeight="1"/>
    <row r="40" spans="1:7" ht="19.5" customHeight="1"/>
    <row r="41" spans="1:7" ht="27.75" customHeight="1"/>
    <row r="42" spans="1:7" ht="20.100000000000001" customHeight="1"/>
    <row r="43" spans="1:7" ht="20.100000000000001" customHeight="1"/>
    <row r="44" spans="1:7" ht="20.100000000000001" customHeight="1"/>
    <row r="45" spans="1:7" ht="20.100000000000001" customHeight="1">
      <c r="A45" s="1596"/>
      <c r="B45" s="1596"/>
      <c r="C45" s="1596"/>
    </row>
    <row r="46" spans="1:7" ht="20.100000000000001" customHeight="1">
      <c r="A46" s="1596"/>
      <c r="B46" s="1596"/>
      <c r="C46" s="1596"/>
    </row>
    <row r="47" spans="1:7" ht="20.100000000000001" customHeight="1"/>
    <row r="48" spans="1:7" ht="20.100000000000001" customHeight="1"/>
  </sheetData>
  <customSheetViews>
    <customSheetView guid="{C18E9BE0-42F9-4C1A-9904-B3E737C711CA}" scale="60" showPageBreaks="1" showGridLines="0" fitToPage="1" printArea="1" view="pageBreakPreview">
      <selection activeCell="A10" sqref="A10:Y39"/>
      <pageMargins left="0" right="0" top="0" bottom="0" header="0" footer="0"/>
      <printOptions horizontalCentered="1"/>
      <pageSetup paperSize="9" scale="57" orientation="portrait" cellComments="asDisplayed" r:id="rId1"/>
      <headerFooter alignWithMargins="0">
        <oddHeader xml:space="preserve">&amp;R&amp;"ＭＳ 明朝,標準"&amp;10 &amp;"ＭＳ 明朝,太字" &amp;14 &amp;16 </oddHeader>
      </headerFooter>
    </customSheetView>
    <customSheetView guid="{F9143849-2950-4A3C-ABFF-F8DA3D7B21DB}" scale="60" showPageBreaks="1" showGridLines="0" fitToPage="1" printArea="1" view="pageBreakPreview">
      <selection activeCell="I13" sqref="I13"/>
      <pageMargins left="0" right="0" top="0" bottom="0" header="0" footer="0"/>
      <printOptions horizontalCentered="1"/>
      <pageSetup paperSize="9" scale="56" orientation="portrait" cellComments="asDisplayed" r:id="rId2"/>
      <headerFooter alignWithMargins="0">
        <oddHeader xml:space="preserve">&amp;R&amp;"ＭＳ 明朝,標準"&amp;10 &amp;"ＭＳ 明朝,太字" &amp;14 &amp;16 </oddHeader>
      </headerFooter>
    </customSheetView>
  </customSheetViews>
  <mergeCells count="12">
    <mergeCell ref="A45:C45"/>
    <mergeCell ref="A46:C46"/>
    <mergeCell ref="A30:G30"/>
    <mergeCell ref="A4:C5"/>
    <mergeCell ref="A6:G6"/>
    <mergeCell ref="F24:F25"/>
    <mergeCell ref="F26:F27"/>
    <mergeCell ref="D32:F32"/>
    <mergeCell ref="D33:F33"/>
    <mergeCell ref="D34:F34"/>
    <mergeCell ref="D35:F35"/>
    <mergeCell ref="D36:F36"/>
  </mergeCells>
  <phoneticPr fontId="4"/>
  <dataValidations count="2">
    <dataValidation type="list" allowBlank="1" showInputMessage="1" showErrorMessage="1" sqref="G33:G36 G9:G20" xr:uid="{F0B71EEF-F42F-419B-B7C0-229A6D13996A}">
      <formula1>"対面,オンライン,対面・オンライン"</formula1>
    </dataValidation>
    <dataValidation type="list" allowBlank="1" showInputMessage="1" showErrorMessage="1" sqref="F9:F20" xr:uid="{C3F7215E-2E49-4372-822B-084733B2C70C}">
      <formula1>$D$24:$D$27</formula1>
    </dataValidation>
  </dataValidations>
  <printOptions horizontalCentered="1"/>
  <pageMargins left="0.59055118110236227" right="0.27559055118110237" top="0.39370078740157483" bottom="0.78740157480314965" header="3.9370078740157481" footer="0.19685039370078741"/>
  <pageSetup paperSize="9" scale="49" orientation="portrait" blackAndWhite="1" cellComments="asDisplayed" r:id="rId3"/>
  <headerFooter alignWithMargins="0">
    <oddHeader xml:space="preserve">&amp;R&amp;"ＭＳ 明朝,標準"&amp;10 &amp;"ＭＳ 明朝,太字" &amp;14 &amp;16 </oddHeader>
  </headerFooter>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34985-17DF-40BE-A201-5ACADFA5991D}">
  <sheetPr codeName="Sheet10">
    <tabColor rgb="FFFFCCFF"/>
    <pageSetUpPr fitToPage="1"/>
  </sheetPr>
  <dimension ref="A1:M78"/>
  <sheetViews>
    <sheetView view="pageBreakPreview" zoomScale="115" zoomScaleNormal="100" zoomScaleSheetLayoutView="115" workbookViewId="0"/>
  </sheetViews>
  <sheetFormatPr defaultColWidth="9.85546875" defaultRowHeight="12.95"/>
  <cols>
    <col min="1" max="1" width="2.42578125" style="895" customWidth="1"/>
    <col min="2" max="11" width="10.5703125" style="895" customWidth="1"/>
    <col min="12" max="12" width="5.28515625" style="895" customWidth="1"/>
    <col min="13" max="13" width="15.85546875" style="895" customWidth="1"/>
    <col min="14" max="24" width="11.42578125" style="895" customWidth="1"/>
    <col min="25" max="16384" width="9.85546875" style="895"/>
  </cols>
  <sheetData>
    <row r="1" spans="1:12" ht="36" customHeight="1">
      <c r="A1" s="894"/>
      <c r="B1" s="864"/>
      <c r="C1" s="865"/>
      <c r="D1" s="865"/>
      <c r="E1" s="865"/>
      <c r="F1" s="865"/>
      <c r="G1" s="866"/>
      <c r="H1" s="866"/>
      <c r="I1" s="866"/>
      <c r="J1" s="866"/>
      <c r="K1" s="867" t="s">
        <v>694</v>
      </c>
      <c r="L1" s="894"/>
    </row>
    <row r="2" spans="1:12" ht="20.100000000000001" customHeight="1">
      <c r="A2" s="896"/>
      <c r="B2" s="1641" t="s">
        <v>672</v>
      </c>
      <c r="C2" s="1642"/>
      <c r="D2" s="1642"/>
      <c r="E2" s="1642"/>
      <c r="F2" s="1642"/>
      <c r="G2" s="1642"/>
      <c r="H2" s="1642"/>
      <c r="I2" s="1642"/>
      <c r="J2" s="1642"/>
      <c r="K2" s="1643"/>
      <c r="L2" s="896"/>
    </row>
    <row r="3" spans="1:12" ht="7.5" customHeight="1">
      <c r="B3" s="868"/>
      <c r="C3" s="869"/>
      <c r="D3" s="869"/>
      <c r="E3" s="869"/>
      <c r="F3" s="869"/>
      <c r="G3" s="869"/>
      <c r="H3" s="869"/>
      <c r="I3" s="869"/>
      <c r="J3" s="869"/>
      <c r="K3" s="870"/>
    </row>
    <row r="4" spans="1:12" ht="20.100000000000001" customHeight="1">
      <c r="A4" s="896"/>
      <c r="B4" s="1644" t="s">
        <v>695</v>
      </c>
      <c r="C4" s="1645"/>
      <c r="D4" s="1645"/>
      <c r="E4" s="1645"/>
      <c r="F4" s="1645"/>
      <c r="G4" s="1645"/>
      <c r="H4" s="1645"/>
      <c r="I4" s="1645"/>
      <c r="J4" s="1645"/>
      <c r="K4" s="1646"/>
      <c r="L4" s="896"/>
    </row>
    <row r="5" spans="1:12" ht="20.100000000000001" customHeight="1">
      <c r="B5" s="871"/>
      <c r="C5" s="869"/>
      <c r="D5" s="869"/>
      <c r="E5" s="869"/>
      <c r="F5" s="869"/>
      <c r="G5" s="869"/>
      <c r="H5" s="869"/>
      <c r="I5" s="869"/>
      <c r="J5" s="869"/>
      <c r="K5" s="870"/>
    </row>
    <row r="6" spans="1:12" ht="20.100000000000001" customHeight="1">
      <c r="B6" s="1647">
        <v>45748</v>
      </c>
      <c r="C6" s="1648"/>
      <c r="D6" s="1648"/>
      <c r="E6" s="1648"/>
      <c r="F6" s="1648"/>
      <c r="G6" s="1648"/>
      <c r="H6" s="1648"/>
      <c r="I6" s="1648"/>
      <c r="J6" s="1648"/>
      <c r="K6" s="1649"/>
    </row>
    <row r="7" spans="1:12" ht="20.100000000000001" customHeight="1">
      <c r="A7" s="898"/>
      <c r="B7" s="1650" t="s">
        <v>696</v>
      </c>
      <c r="C7" s="1651"/>
      <c r="D7" s="1651"/>
      <c r="E7" s="1651"/>
      <c r="F7" s="1651"/>
      <c r="G7" s="1651"/>
      <c r="H7" s="1651"/>
      <c r="I7" s="1651"/>
      <c r="J7" s="1651"/>
      <c r="K7" s="1652"/>
      <c r="L7" s="898"/>
    </row>
    <row r="8" spans="1:12" ht="20.100000000000001" customHeight="1">
      <c r="A8" s="898"/>
      <c r="B8" s="1650"/>
      <c r="C8" s="1651"/>
      <c r="D8" s="1651"/>
      <c r="E8" s="1651"/>
      <c r="F8" s="1651"/>
      <c r="G8" s="1651"/>
      <c r="H8" s="1651"/>
      <c r="I8" s="1651"/>
      <c r="J8" s="1651"/>
      <c r="K8" s="1652"/>
      <c r="L8" s="898"/>
    </row>
    <row r="9" spans="1:12" ht="9.75" customHeight="1">
      <c r="A9" s="899"/>
      <c r="B9" s="872"/>
      <c r="C9" s="873"/>
      <c r="D9" s="873"/>
      <c r="E9" s="873"/>
      <c r="F9" s="873"/>
      <c r="G9" s="873"/>
      <c r="H9" s="873"/>
      <c r="I9" s="873"/>
      <c r="J9" s="873"/>
      <c r="K9" s="874"/>
      <c r="L9" s="899"/>
    </row>
    <row r="10" spans="1:12" ht="20.100000000000001" customHeight="1">
      <c r="A10" s="901"/>
      <c r="B10" s="882" t="s">
        <v>697</v>
      </c>
      <c r="C10" s="876"/>
      <c r="D10" s="876"/>
      <c r="E10" s="876"/>
      <c r="F10" s="876"/>
      <c r="G10" s="876"/>
      <c r="H10" s="876"/>
      <c r="I10" s="876"/>
      <c r="J10" s="876"/>
      <c r="K10" s="877"/>
      <c r="L10" s="901"/>
    </row>
    <row r="11" spans="1:12" ht="20.100000000000001" customHeight="1">
      <c r="A11" s="898"/>
      <c r="B11" s="928" t="s">
        <v>698</v>
      </c>
      <c r="C11" s="929"/>
      <c r="D11" s="879"/>
      <c r="E11" s="879"/>
      <c r="F11" s="879"/>
      <c r="G11" s="879"/>
      <c r="H11" s="879"/>
      <c r="I11" s="879"/>
      <c r="J11" s="879"/>
      <c r="K11" s="880"/>
      <c r="L11" s="898"/>
    </row>
    <row r="12" spans="1:12" ht="20.100000000000001" customHeight="1">
      <c r="A12" s="898"/>
      <c r="B12" s="928" t="s">
        <v>699</v>
      </c>
      <c r="C12" s="929"/>
      <c r="D12" s="879"/>
      <c r="E12" s="879"/>
      <c r="F12" s="879"/>
      <c r="G12" s="879"/>
      <c r="H12" s="879"/>
      <c r="I12" s="879"/>
      <c r="J12" s="879"/>
      <c r="K12" s="880"/>
      <c r="L12" s="898"/>
    </row>
    <row r="13" spans="1:12" ht="12" customHeight="1">
      <c r="A13" s="898"/>
      <c r="B13" s="928"/>
      <c r="C13" s="929"/>
      <c r="D13" s="879"/>
      <c r="E13" s="879"/>
      <c r="F13" s="879"/>
      <c r="G13" s="879"/>
      <c r="H13" s="879"/>
      <c r="I13" s="879"/>
      <c r="J13" s="879"/>
      <c r="K13" s="880"/>
      <c r="L13" s="898"/>
    </row>
    <row r="14" spans="1:12" ht="20.100000000000001" customHeight="1">
      <c r="A14" s="901"/>
      <c r="B14" s="882" t="s">
        <v>700</v>
      </c>
      <c r="C14" s="876"/>
      <c r="D14" s="876"/>
      <c r="E14" s="876"/>
      <c r="F14" s="876"/>
      <c r="G14" s="876"/>
      <c r="H14" s="876"/>
      <c r="I14" s="876"/>
      <c r="J14" s="876"/>
      <c r="K14" s="877"/>
      <c r="L14" s="901"/>
    </row>
    <row r="15" spans="1:12" s="921" customFormat="1" ht="35.1" customHeight="1">
      <c r="B15" s="1653" t="s">
        <v>701</v>
      </c>
      <c r="C15" s="1639"/>
      <c r="D15" s="1639"/>
      <c r="E15" s="1639"/>
      <c r="F15" s="1639"/>
      <c r="G15" s="1639"/>
      <c r="H15" s="1639"/>
      <c r="I15" s="1639"/>
      <c r="J15" s="1639"/>
      <c r="K15" s="1640"/>
    </row>
    <row r="16" spans="1:12" ht="79.5" customHeight="1">
      <c r="A16" s="898"/>
      <c r="B16" s="1631" t="s">
        <v>702</v>
      </c>
      <c r="C16" s="1632"/>
      <c r="D16" s="1632"/>
      <c r="E16" s="1632"/>
      <c r="F16" s="1632"/>
      <c r="G16" s="1632"/>
      <c r="H16" s="1632"/>
      <c r="I16" s="1632"/>
      <c r="J16" s="1632"/>
      <c r="K16" s="1633"/>
      <c r="L16" s="898"/>
    </row>
    <row r="17" spans="1:13" ht="10.5" customHeight="1">
      <c r="B17" s="881"/>
      <c r="C17" s="879"/>
      <c r="D17" s="879"/>
      <c r="E17" s="879"/>
      <c r="F17" s="879"/>
      <c r="G17" s="879"/>
      <c r="H17" s="879"/>
      <c r="I17" s="879"/>
      <c r="J17" s="879"/>
      <c r="K17" s="880"/>
    </row>
    <row r="18" spans="1:13" ht="20.100000000000001" customHeight="1">
      <c r="A18" s="901"/>
      <c r="B18" s="882" t="s">
        <v>703</v>
      </c>
      <c r="C18" s="876"/>
      <c r="D18" s="876"/>
      <c r="E18" s="876"/>
      <c r="F18" s="876"/>
      <c r="G18" s="876"/>
      <c r="H18" s="876"/>
      <c r="I18" s="876"/>
      <c r="J18" s="876"/>
      <c r="K18" s="877"/>
      <c r="L18" s="901"/>
    </row>
    <row r="19" spans="1:13" s="921" customFormat="1" ht="28.5" customHeight="1">
      <c r="B19" s="1622" t="s">
        <v>704</v>
      </c>
      <c r="C19" s="1623"/>
      <c r="D19" s="1623"/>
      <c r="E19" s="1623"/>
      <c r="F19" s="1623"/>
      <c r="G19" s="1623"/>
      <c r="H19" s="1623"/>
      <c r="I19" s="1623"/>
      <c r="J19" s="1623"/>
      <c r="K19" s="1624"/>
    </row>
    <row r="20" spans="1:13" s="921" customFormat="1" ht="21" customHeight="1">
      <c r="B20" s="1625" t="s">
        <v>705</v>
      </c>
      <c r="C20" s="1626"/>
      <c r="D20" s="1626"/>
      <c r="E20" s="1626"/>
      <c r="F20" s="1626"/>
      <c r="G20" s="1626"/>
      <c r="H20" s="1626"/>
      <c r="I20" s="1626"/>
      <c r="J20" s="1626"/>
      <c r="K20" s="1627"/>
    </row>
    <row r="21" spans="1:13" s="921" customFormat="1" ht="15.75" customHeight="1">
      <c r="B21" s="1625" t="s">
        <v>706</v>
      </c>
      <c r="C21" s="1626"/>
      <c r="D21" s="1626"/>
      <c r="E21" s="1626"/>
      <c r="F21" s="1626"/>
      <c r="G21" s="1626"/>
      <c r="H21" s="1626"/>
      <c r="I21" s="1626"/>
      <c r="J21" s="1626"/>
      <c r="K21" s="1627"/>
    </row>
    <row r="22" spans="1:13" s="921" customFormat="1" ht="29.45" customHeight="1">
      <c r="B22" s="1625" t="s">
        <v>707</v>
      </c>
      <c r="C22" s="1626"/>
      <c r="D22" s="1626"/>
      <c r="E22" s="1626"/>
      <c r="F22" s="1626"/>
      <c r="G22" s="1626"/>
      <c r="H22" s="1626"/>
      <c r="I22" s="1626"/>
      <c r="J22" s="1626"/>
      <c r="K22" s="1627"/>
    </row>
    <row r="23" spans="1:13" s="921" customFormat="1" ht="30" customHeight="1">
      <c r="B23" s="1625" t="s">
        <v>708</v>
      </c>
      <c r="C23" s="1626"/>
      <c r="D23" s="1626"/>
      <c r="E23" s="1626"/>
      <c r="F23" s="1626"/>
      <c r="G23" s="1626"/>
      <c r="H23" s="1626"/>
      <c r="I23" s="1626"/>
      <c r="J23" s="1626"/>
      <c r="K23" s="1627"/>
    </row>
    <row r="24" spans="1:13" s="921" customFormat="1" ht="13.5" customHeight="1">
      <c r="A24" s="922"/>
      <c r="B24" s="888"/>
      <c r="C24" s="879"/>
      <c r="D24" s="879"/>
      <c r="E24" s="879"/>
      <c r="F24" s="879"/>
      <c r="G24" s="879"/>
      <c r="H24" s="879"/>
      <c r="I24" s="879"/>
      <c r="J24" s="879"/>
      <c r="K24" s="880"/>
      <c r="M24" s="1637"/>
    </row>
    <row r="25" spans="1:13" s="921" customFormat="1" ht="23.25" customHeight="1">
      <c r="A25" s="922"/>
      <c r="B25" s="882" t="s">
        <v>709</v>
      </c>
      <c r="C25" s="876"/>
      <c r="D25" s="876"/>
      <c r="E25" s="876"/>
      <c r="F25" s="876"/>
      <c r="G25" s="876"/>
      <c r="H25" s="876"/>
      <c r="I25" s="876"/>
      <c r="J25" s="876"/>
      <c r="K25" s="877"/>
      <c r="M25" s="1637"/>
    </row>
    <row r="26" spans="1:13" s="921" customFormat="1" ht="51" customHeight="1">
      <c r="A26" s="922"/>
      <c r="B26" s="1638" t="s">
        <v>710</v>
      </c>
      <c r="C26" s="1639"/>
      <c r="D26" s="1639"/>
      <c r="E26" s="1639"/>
      <c r="F26" s="1639"/>
      <c r="G26" s="1639"/>
      <c r="H26" s="1639"/>
      <c r="I26" s="1639"/>
      <c r="J26" s="1639"/>
      <c r="K26" s="1640"/>
      <c r="M26" s="1637"/>
    </row>
    <row r="27" spans="1:13" ht="34.5" customHeight="1">
      <c r="B27" s="1628" t="s">
        <v>711</v>
      </c>
      <c r="C27" s="1629"/>
      <c r="D27" s="1629"/>
      <c r="E27" s="1629"/>
      <c r="F27" s="1629"/>
      <c r="G27" s="1629"/>
      <c r="H27" s="1629"/>
      <c r="I27" s="1629"/>
      <c r="J27" s="1629"/>
      <c r="K27" s="1630"/>
    </row>
    <row r="28" spans="1:13" ht="15" customHeight="1">
      <c r="A28" s="906"/>
      <c r="B28" s="891"/>
      <c r="C28" s="879"/>
      <c r="D28" s="879"/>
      <c r="E28" s="879"/>
      <c r="F28" s="879"/>
      <c r="G28" s="879"/>
      <c r="H28" s="879"/>
      <c r="I28" s="879"/>
      <c r="J28" s="879"/>
      <c r="K28" s="880"/>
      <c r="L28" s="906"/>
    </row>
    <row r="29" spans="1:13" ht="20.100000000000001" customHeight="1">
      <c r="B29" s="882" t="s">
        <v>712</v>
      </c>
      <c r="C29" s="889"/>
      <c r="D29" s="889"/>
      <c r="E29" s="889"/>
      <c r="F29" s="889"/>
      <c r="G29" s="889"/>
      <c r="H29" s="889"/>
      <c r="I29" s="889"/>
      <c r="J29" s="889"/>
      <c r="K29" s="890"/>
    </row>
    <row r="30" spans="1:13" ht="37.5" customHeight="1">
      <c r="A30" s="901"/>
      <c r="B30" s="1622" t="s">
        <v>713</v>
      </c>
      <c r="C30" s="1623"/>
      <c r="D30" s="1623"/>
      <c r="E30" s="1623"/>
      <c r="F30" s="1623"/>
      <c r="G30" s="1623"/>
      <c r="H30" s="1623"/>
      <c r="I30" s="1623"/>
      <c r="J30" s="1623"/>
      <c r="K30" s="1624"/>
      <c r="L30" s="901"/>
    </row>
    <row r="31" spans="1:13" ht="14.25" customHeight="1">
      <c r="A31" s="906"/>
      <c r="B31" s="883"/>
      <c r="C31" s="884"/>
      <c r="D31" s="884"/>
      <c r="E31" s="884"/>
      <c r="F31" s="884"/>
      <c r="G31" s="884"/>
      <c r="H31" s="884"/>
      <c r="I31" s="884"/>
      <c r="J31" s="884"/>
      <c r="K31" s="885"/>
      <c r="L31" s="906"/>
    </row>
    <row r="32" spans="1:13" ht="20.100000000000001" customHeight="1">
      <c r="A32" s="906"/>
      <c r="B32" s="882" t="s">
        <v>714</v>
      </c>
      <c r="C32" s="876"/>
      <c r="D32" s="876"/>
      <c r="E32" s="876"/>
      <c r="F32" s="876"/>
      <c r="G32" s="876"/>
      <c r="H32" s="876"/>
      <c r="I32" s="876"/>
      <c r="J32" s="876"/>
      <c r="K32" s="877"/>
      <c r="L32" s="906"/>
    </row>
    <row r="33" spans="1:12" ht="30" customHeight="1">
      <c r="A33" s="906"/>
      <c r="B33" s="1631" t="s">
        <v>715</v>
      </c>
      <c r="C33" s="1632"/>
      <c r="D33" s="1632"/>
      <c r="E33" s="1632"/>
      <c r="F33" s="1632"/>
      <c r="G33" s="1632"/>
      <c r="H33" s="1632"/>
      <c r="I33" s="1632"/>
      <c r="J33" s="1632"/>
      <c r="K33" s="1633"/>
      <c r="L33" s="906"/>
    </row>
    <row r="34" spans="1:12" ht="20.100000000000001" customHeight="1">
      <c r="A34" s="898"/>
      <c r="B34" s="930" t="s">
        <v>716</v>
      </c>
      <c r="C34" s="879"/>
      <c r="D34" s="879"/>
      <c r="E34" s="879"/>
      <c r="F34" s="879"/>
      <c r="G34" s="879"/>
      <c r="H34" s="879"/>
      <c r="I34" s="879"/>
      <c r="J34" s="879"/>
      <c r="K34" s="880"/>
      <c r="L34" s="898"/>
    </row>
    <row r="35" spans="1:12" ht="20.100000000000001" customHeight="1">
      <c r="A35" s="898"/>
      <c r="B35" s="1634" t="s">
        <v>717</v>
      </c>
      <c r="C35" s="1635"/>
      <c r="D35" s="1635"/>
      <c r="E35" s="1635"/>
      <c r="F35" s="1635"/>
      <c r="G35" s="1635"/>
      <c r="H35" s="1635"/>
      <c r="I35" s="1635"/>
      <c r="J35" s="1635"/>
      <c r="K35" s="1636"/>
      <c r="L35" s="898"/>
    </row>
    <row r="36" spans="1:12" ht="20.100000000000001" customHeight="1">
      <c r="A36" s="898"/>
      <c r="B36" s="1634" t="s">
        <v>718</v>
      </c>
      <c r="C36" s="1635"/>
      <c r="D36" s="1635"/>
      <c r="E36" s="1635"/>
      <c r="F36" s="1635"/>
      <c r="G36" s="1635"/>
      <c r="H36" s="1635"/>
      <c r="I36" s="1635"/>
      <c r="J36" s="1635"/>
      <c r="K36" s="1636"/>
      <c r="L36" s="898"/>
    </row>
    <row r="37" spans="1:12" ht="8.25" customHeight="1">
      <c r="A37" s="898"/>
      <c r="B37" s="892"/>
      <c r="C37" s="893"/>
      <c r="D37" s="884"/>
      <c r="E37" s="884"/>
      <c r="F37" s="884"/>
      <c r="G37" s="884"/>
      <c r="H37" s="884"/>
      <c r="I37" s="884"/>
      <c r="J37" s="884"/>
      <c r="K37" s="885"/>
      <c r="L37" s="898"/>
    </row>
    <row r="38" spans="1:12" ht="20.100000000000001" customHeight="1">
      <c r="A38" s="898"/>
      <c r="B38" s="930" t="s">
        <v>719</v>
      </c>
      <c r="C38" s="879"/>
      <c r="D38" s="879"/>
      <c r="E38" s="879"/>
      <c r="F38" s="879"/>
      <c r="G38" s="879"/>
      <c r="H38" s="879"/>
      <c r="I38" s="879"/>
      <c r="J38" s="879"/>
      <c r="K38" s="880"/>
      <c r="L38" s="898"/>
    </row>
    <row r="39" spans="1:12" ht="20.100000000000001" customHeight="1">
      <c r="B39" s="930" t="s">
        <v>720</v>
      </c>
      <c r="C39" s="879"/>
      <c r="D39" s="879"/>
      <c r="E39" s="879"/>
      <c r="F39" s="879"/>
      <c r="G39" s="879"/>
      <c r="H39" s="879"/>
      <c r="I39" s="879"/>
      <c r="J39" s="879"/>
      <c r="K39" s="880"/>
    </row>
    <row r="40" spans="1:12" ht="20.100000000000001" customHeight="1">
      <c r="B40" s="530"/>
      <c r="C40" s="895" t="s">
        <v>721</v>
      </c>
      <c r="D40" s="531" t="s">
        <v>722</v>
      </c>
      <c r="E40" s="511"/>
      <c r="F40" s="895" t="s">
        <v>723</v>
      </c>
      <c r="K40" s="897"/>
    </row>
    <row r="41" spans="1:12" ht="20.100000000000001" customHeight="1">
      <c r="A41" s="914"/>
      <c r="B41" s="908"/>
      <c r="E41" s="916"/>
      <c r="I41" s="916" t="s">
        <v>724</v>
      </c>
      <c r="J41" s="1620"/>
      <c r="K41" s="1621"/>
      <c r="L41" s="914"/>
    </row>
    <row r="42" spans="1:12" ht="20.100000000000001" customHeight="1">
      <c r="A42" s="906"/>
      <c r="B42" s="908"/>
      <c r="C42" s="923" t="s">
        <v>725</v>
      </c>
      <c r="D42" s="1614"/>
      <c r="E42" s="1614"/>
      <c r="F42" s="1614"/>
      <c r="G42" s="1614"/>
      <c r="H42" s="1614"/>
      <c r="I42" s="1614"/>
      <c r="J42" s="1614"/>
      <c r="K42" s="1615"/>
      <c r="L42" s="906"/>
    </row>
    <row r="43" spans="1:12" ht="12" customHeight="1">
      <c r="B43" s="908"/>
      <c r="C43" s="924"/>
      <c r="D43" s="924"/>
      <c r="E43" s="924"/>
      <c r="F43" s="924"/>
      <c r="G43" s="924"/>
      <c r="H43" s="924"/>
      <c r="I43" s="924"/>
      <c r="J43" s="925"/>
      <c r="K43" s="926"/>
    </row>
    <row r="44" spans="1:12" ht="20.100000000000001" customHeight="1">
      <c r="A44" s="906"/>
      <c r="B44" s="908"/>
      <c r="C44" s="923" t="s">
        <v>726</v>
      </c>
      <c r="D44" s="1614"/>
      <c r="E44" s="1614"/>
      <c r="F44" s="1614"/>
      <c r="G44" s="1614"/>
      <c r="H44" s="1614"/>
      <c r="I44" s="1614"/>
      <c r="J44" s="1614"/>
      <c r="K44" s="1615"/>
      <c r="L44" s="906"/>
    </row>
    <row r="45" spans="1:12" ht="9" customHeight="1">
      <c r="B45" s="927"/>
      <c r="K45" s="897"/>
    </row>
    <row r="46" spans="1:12" ht="13.5" thickBot="1">
      <c r="B46" s="1616" t="s">
        <v>727</v>
      </c>
      <c r="C46" s="1617"/>
      <c r="D46" s="1617"/>
      <c r="E46" s="1617"/>
      <c r="F46" s="1617"/>
      <c r="G46" s="1617"/>
      <c r="H46" s="1617"/>
      <c r="I46" s="1617"/>
      <c r="J46" s="1617"/>
      <c r="K46" s="1618"/>
    </row>
    <row r="65" spans="2:6" ht="27.75" customHeight="1"/>
    <row r="66" spans="2:6" ht="117.75" customHeight="1"/>
    <row r="72" spans="2:6">
      <c r="B72" s="1619"/>
      <c r="C72" s="1619"/>
      <c r="D72" s="1619"/>
      <c r="E72" s="1619"/>
      <c r="F72" s="1619"/>
    </row>
    <row r="73" spans="2:6">
      <c r="B73" s="1619"/>
      <c r="C73" s="1619"/>
      <c r="D73" s="1619"/>
      <c r="E73" s="1619"/>
      <c r="F73" s="1619"/>
    </row>
    <row r="74" spans="2:6" ht="39.950000000000003" customHeight="1"/>
    <row r="78" spans="2:6" ht="61.5" customHeight="1"/>
  </sheetData>
  <sheetProtection sheet="1" objects="1" scenarios="1"/>
  <mergeCells count="24">
    <mergeCell ref="M24:M26"/>
    <mergeCell ref="B26:K26"/>
    <mergeCell ref="B2:K2"/>
    <mergeCell ref="B4:K4"/>
    <mergeCell ref="B6:K6"/>
    <mergeCell ref="B7:K8"/>
    <mergeCell ref="B15:K15"/>
    <mergeCell ref="B16:K16"/>
    <mergeCell ref="J41:K41"/>
    <mergeCell ref="B19:K19"/>
    <mergeCell ref="B20:K20"/>
    <mergeCell ref="B21:K21"/>
    <mergeCell ref="B22:K22"/>
    <mergeCell ref="B23:K23"/>
    <mergeCell ref="B27:K27"/>
    <mergeCell ref="B30:K30"/>
    <mergeCell ref="B33:K33"/>
    <mergeCell ref="B35:K35"/>
    <mergeCell ref="B36:K36"/>
    <mergeCell ref="D42:K42"/>
    <mergeCell ref="D44:K44"/>
    <mergeCell ref="B46:K46"/>
    <mergeCell ref="B72:F72"/>
    <mergeCell ref="B73:F73"/>
  </mergeCells>
  <phoneticPr fontId="4"/>
  <dataValidations count="2">
    <dataValidation type="list" allowBlank="1" showInputMessage="1" showErrorMessage="1" sqref="D40" xr:uid="{1F2C0C2E-BF47-46E7-A784-66CB3649BD54}">
      <formula1>"✔,　"</formula1>
    </dataValidation>
    <dataValidation type="list" allowBlank="1" showInputMessage="1" showErrorMessage="1" sqref="B40 E40" xr:uid="{17D8571D-82BA-49C1-B194-9CE72C3DC73B}">
      <formula1>"〇"</formula1>
    </dataValidation>
  </dataValidations>
  <printOptions horizontalCentered="1"/>
  <pageMargins left="0.55118110236220474" right="0.55118110236220474" top="0.59055118110236227" bottom="0.59055118110236227" header="0.51181102362204722" footer="0.51181102362204722"/>
  <pageSetup paperSize="9" scale="79" orientation="portrait" blackAndWhite="1" cellComments="asDisplayed"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B94CC-47F9-4E09-BB31-7A2EE2AFE296}">
  <sheetPr codeName="Sheet13">
    <tabColor rgb="FFFF0000"/>
    <pageSetUpPr fitToPage="1"/>
  </sheetPr>
  <dimension ref="B1:L85"/>
  <sheetViews>
    <sheetView view="pageBreakPreview" zoomScale="85" zoomScaleNormal="100" zoomScaleSheetLayoutView="85" workbookViewId="0"/>
  </sheetViews>
  <sheetFormatPr defaultColWidth="9.85546875" defaultRowHeight="12.95"/>
  <cols>
    <col min="1" max="1" width="2.42578125" style="895" customWidth="1"/>
    <col min="2" max="2" width="15.85546875" style="895" customWidth="1"/>
    <col min="3" max="8" width="15.5703125" style="895" customWidth="1"/>
    <col min="9" max="9" width="5" style="895" customWidth="1"/>
    <col min="10" max="10" width="5.28515625" style="895" customWidth="1"/>
    <col min="11" max="11" width="5" style="895" customWidth="1"/>
    <col min="12" max="23" width="11.42578125" style="895" customWidth="1"/>
    <col min="24" max="16384" width="9.85546875" style="895"/>
  </cols>
  <sheetData>
    <row r="1" spans="2:11" ht="21.75" customHeight="1">
      <c r="B1" s="864"/>
      <c r="C1" s="865"/>
      <c r="D1" s="865"/>
      <c r="E1" s="865"/>
      <c r="F1" s="866"/>
      <c r="G1" s="866"/>
      <c r="H1" s="867" t="s">
        <v>728</v>
      </c>
      <c r="I1" s="894"/>
      <c r="J1" s="894"/>
    </row>
    <row r="2" spans="2:11" ht="69.599999999999994" customHeight="1">
      <c r="B2" s="1644" t="s">
        <v>729</v>
      </c>
      <c r="C2" s="1645"/>
      <c r="D2" s="1645"/>
      <c r="E2" s="1645"/>
      <c r="F2" s="1645"/>
      <c r="G2" s="1645"/>
      <c r="H2" s="1646"/>
      <c r="I2" s="896"/>
      <c r="J2" s="896"/>
    </row>
    <row r="3" spans="2:11" ht="7.5" customHeight="1">
      <c r="B3" s="868"/>
      <c r="C3" s="869"/>
      <c r="D3" s="869"/>
      <c r="E3" s="869"/>
      <c r="F3" s="869"/>
      <c r="G3" s="869"/>
      <c r="H3" s="870"/>
    </row>
    <row r="4" spans="2:11" ht="20.100000000000001" customHeight="1">
      <c r="B4" s="1644" t="s">
        <v>730</v>
      </c>
      <c r="C4" s="1645"/>
      <c r="D4" s="1645"/>
      <c r="E4" s="1645"/>
      <c r="F4" s="1645"/>
      <c r="G4" s="1645"/>
      <c r="H4" s="1646"/>
      <c r="I4" s="896"/>
      <c r="J4" s="896"/>
    </row>
    <row r="5" spans="2:11" ht="3" customHeight="1">
      <c r="B5" s="871"/>
      <c r="C5" s="869"/>
      <c r="D5" s="869"/>
      <c r="E5" s="869"/>
      <c r="F5" s="869"/>
      <c r="G5" s="869"/>
      <c r="H5" s="870"/>
    </row>
    <row r="6" spans="2:11" ht="18" customHeight="1">
      <c r="B6" s="1647" t="s">
        <v>731</v>
      </c>
      <c r="C6" s="1648"/>
      <c r="D6" s="1648"/>
      <c r="E6" s="1648"/>
      <c r="F6" s="1648"/>
      <c r="G6" s="1648"/>
      <c r="H6" s="1649"/>
    </row>
    <row r="7" spans="2:11" ht="20.100000000000001" customHeight="1">
      <c r="B7" s="1670" t="s">
        <v>732</v>
      </c>
      <c r="C7" s="1671"/>
      <c r="D7" s="1671"/>
      <c r="E7" s="1671"/>
      <c r="F7" s="1671"/>
      <c r="G7" s="1671"/>
      <c r="H7" s="1672"/>
      <c r="I7" s="898"/>
      <c r="J7" s="898"/>
      <c r="K7" s="898"/>
    </row>
    <row r="8" spans="2:11" ht="20.100000000000001" customHeight="1">
      <c r="B8" s="1670"/>
      <c r="C8" s="1671"/>
      <c r="D8" s="1671"/>
      <c r="E8" s="1671"/>
      <c r="F8" s="1671"/>
      <c r="G8" s="1671"/>
      <c r="H8" s="1672"/>
      <c r="I8" s="898"/>
      <c r="J8" s="898"/>
      <c r="K8" s="898"/>
    </row>
    <row r="9" spans="2:11" ht="8.1" customHeight="1">
      <c r="B9" s="872"/>
      <c r="C9" s="873"/>
      <c r="D9" s="873"/>
      <c r="E9" s="873"/>
      <c r="F9" s="873"/>
      <c r="G9" s="873"/>
      <c r="H9" s="874"/>
      <c r="I9" s="899"/>
      <c r="J9" s="899"/>
    </row>
    <row r="10" spans="2:11" ht="20.100000000000001" customHeight="1">
      <c r="B10" s="875" t="s">
        <v>733</v>
      </c>
      <c r="C10" s="876"/>
      <c r="D10" s="876"/>
      <c r="E10" s="876"/>
      <c r="F10" s="876"/>
      <c r="G10" s="876"/>
      <c r="H10" s="877"/>
      <c r="I10" s="901"/>
      <c r="J10" s="901"/>
    </row>
    <row r="11" spans="2:11" ht="20.100000000000001" customHeight="1">
      <c r="B11" s="878" t="s">
        <v>734</v>
      </c>
      <c r="C11" s="879"/>
      <c r="D11" s="879"/>
      <c r="E11" s="879"/>
      <c r="F11" s="879"/>
      <c r="G11" s="879"/>
      <c r="H11" s="880"/>
      <c r="I11" s="898"/>
      <c r="J11" s="898"/>
    </row>
    <row r="12" spans="2:11" ht="20.100000000000001" customHeight="1">
      <c r="B12" s="878" t="s">
        <v>735</v>
      </c>
      <c r="C12" s="879"/>
      <c r="D12" s="879"/>
      <c r="E12" s="879"/>
      <c r="F12" s="879"/>
      <c r="G12" s="879"/>
      <c r="H12" s="880"/>
      <c r="I12" s="898"/>
      <c r="J12" s="898"/>
    </row>
    <row r="13" spans="2:11" ht="8.1" customHeight="1">
      <c r="B13" s="881"/>
      <c r="C13" s="879"/>
      <c r="D13" s="879"/>
      <c r="E13" s="879"/>
      <c r="F13" s="879"/>
      <c r="G13" s="879"/>
      <c r="H13" s="880"/>
    </row>
    <row r="14" spans="2:11" ht="20.100000000000001" customHeight="1">
      <c r="B14" s="882" t="s">
        <v>736</v>
      </c>
      <c r="C14" s="876"/>
      <c r="D14" s="876"/>
      <c r="E14" s="876"/>
      <c r="F14" s="876"/>
      <c r="G14" s="876"/>
      <c r="H14" s="877"/>
      <c r="I14" s="901"/>
      <c r="J14" s="901"/>
    </row>
    <row r="15" spans="2:11" ht="71.25" customHeight="1">
      <c r="B15" s="1657" t="s">
        <v>737</v>
      </c>
      <c r="C15" s="1658"/>
      <c r="D15" s="1658"/>
      <c r="E15" s="1658"/>
      <c r="F15" s="1658"/>
      <c r="G15" s="1658"/>
      <c r="H15" s="1659"/>
      <c r="I15" s="898"/>
      <c r="J15" s="898"/>
    </row>
    <row r="16" spans="2:11" ht="38.25" customHeight="1">
      <c r="B16" s="1622" t="s">
        <v>738</v>
      </c>
      <c r="C16" s="1623"/>
      <c r="D16" s="1623"/>
      <c r="E16" s="1623"/>
      <c r="F16" s="1623"/>
      <c r="G16" s="1623"/>
      <c r="H16" s="1624"/>
    </row>
    <row r="17" spans="2:10" ht="20.100000000000001" customHeight="1">
      <c r="B17" s="1634" t="s">
        <v>739</v>
      </c>
      <c r="C17" s="1635"/>
      <c r="D17" s="1635"/>
      <c r="E17" s="1635"/>
      <c r="F17" s="1635"/>
      <c r="G17" s="1635"/>
      <c r="H17" s="880"/>
    </row>
    <row r="18" spans="2:10" ht="20.100000000000001" customHeight="1">
      <c r="B18" s="1634" t="s">
        <v>740</v>
      </c>
      <c r="C18" s="1635"/>
      <c r="D18" s="1635"/>
      <c r="E18" s="1635"/>
      <c r="F18" s="1635"/>
      <c r="G18" s="1635"/>
      <c r="H18" s="880"/>
    </row>
    <row r="19" spans="2:10" ht="20.100000000000001" customHeight="1">
      <c r="B19" s="1634" t="s">
        <v>741</v>
      </c>
      <c r="C19" s="1635"/>
      <c r="D19" s="1635"/>
      <c r="E19" s="1635"/>
      <c r="F19" s="1635"/>
      <c r="G19" s="1635"/>
      <c r="H19" s="880"/>
    </row>
    <row r="20" spans="2:10" ht="20.100000000000001" customHeight="1">
      <c r="B20" s="1634" t="s">
        <v>742</v>
      </c>
      <c r="C20" s="1635"/>
      <c r="D20" s="1635"/>
      <c r="E20" s="1635"/>
      <c r="F20" s="1635"/>
      <c r="G20" s="1635"/>
      <c r="H20" s="880"/>
    </row>
    <row r="21" spans="2:10" ht="8.1" customHeight="1">
      <c r="B21" s="886"/>
      <c r="C21" s="887"/>
      <c r="D21" s="887"/>
      <c r="E21" s="887"/>
      <c r="F21" s="887"/>
      <c r="G21" s="887"/>
      <c r="H21" s="880"/>
    </row>
    <row r="22" spans="2:10" ht="20.100000000000001" customHeight="1">
      <c r="B22" s="882" t="s">
        <v>743</v>
      </c>
      <c r="C22" s="876"/>
      <c r="D22" s="876"/>
      <c r="E22" s="876"/>
      <c r="F22" s="876"/>
      <c r="G22" s="876"/>
      <c r="H22" s="877"/>
      <c r="I22" s="901"/>
      <c r="J22" s="901"/>
    </row>
    <row r="23" spans="2:10" ht="34.5" customHeight="1">
      <c r="B23" s="1657" t="s">
        <v>744</v>
      </c>
      <c r="C23" s="1639"/>
      <c r="D23" s="1639"/>
      <c r="E23" s="1639"/>
      <c r="F23" s="1639"/>
      <c r="G23" s="1639"/>
      <c r="H23" s="1640"/>
      <c r="I23" s="898"/>
      <c r="J23" s="898"/>
    </row>
    <row r="24" spans="2:10" ht="20.100000000000001" customHeight="1">
      <c r="B24" s="1625" t="s">
        <v>745</v>
      </c>
      <c r="C24" s="1626"/>
      <c r="D24" s="1626"/>
      <c r="E24" s="1626"/>
      <c r="F24" s="1626"/>
      <c r="G24" s="1626"/>
      <c r="H24" s="880"/>
    </row>
    <row r="25" spans="2:10" ht="36" customHeight="1">
      <c r="B25" s="1625" t="s">
        <v>746</v>
      </c>
      <c r="C25" s="1626"/>
      <c r="D25" s="1626"/>
      <c r="E25" s="1626"/>
      <c r="F25" s="1626"/>
      <c r="G25" s="1626"/>
      <c r="H25" s="880"/>
    </row>
    <row r="26" spans="2:10" ht="32.25" customHeight="1">
      <c r="B26" s="1625" t="s">
        <v>747</v>
      </c>
      <c r="C26" s="1626"/>
      <c r="D26" s="1626"/>
      <c r="E26" s="1626"/>
      <c r="F26" s="1626"/>
      <c r="G26" s="1626"/>
      <c r="H26" s="880"/>
    </row>
    <row r="27" spans="2:10" ht="53.25" customHeight="1">
      <c r="B27" s="1625" t="s">
        <v>748</v>
      </c>
      <c r="C27" s="1626"/>
      <c r="D27" s="1626"/>
      <c r="E27" s="1626"/>
      <c r="F27" s="1626"/>
      <c r="G27" s="1626"/>
      <c r="H27" s="880"/>
    </row>
    <row r="28" spans="2:10" ht="8.1" customHeight="1">
      <c r="B28" s="888"/>
      <c r="C28" s="879"/>
      <c r="D28" s="879"/>
      <c r="E28" s="879"/>
      <c r="F28" s="879"/>
      <c r="G28" s="879"/>
      <c r="H28" s="880"/>
      <c r="I28" s="898"/>
      <c r="J28" s="898"/>
    </row>
    <row r="29" spans="2:10" ht="20.100000000000001" customHeight="1">
      <c r="B29" s="1667" t="s">
        <v>749</v>
      </c>
      <c r="C29" s="1668"/>
      <c r="D29" s="1668"/>
      <c r="E29" s="1668"/>
      <c r="F29" s="1668"/>
      <c r="G29" s="1668"/>
      <c r="H29" s="1669"/>
    </row>
    <row r="30" spans="2:10" ht="70.5" customHeight="1">
      <c r="B30" s="1664" t="s">
        <v>750</v>
      </c>
      <c r="C30" s="1665"/>
      <c r="D30" s="1665"/>
      <c r="E30" s="1665"/>
      <c r="F30" s="1665"/>
      <c r="G30" s="1665"/>
      <c r="H30" s="1666"/>
      <c r="I30" s="906"/>
      <c r="J30" s="906"/>
    </row>
    <row r="31" spans="2:10" ht="36.75" customHeight="1">
      <c r="B31" s="1657" t="s">
        <v>751</v>
      </c>
      <c r="C31" s="1658"/>
      <c r="D31" s="1658"/>
      <c r="E31" s="1658"/>
      <c r="F31" s="1658"/>
      <c r="G31" s="1658"/>
      <c r="H31" s="1659"/>
      <c r="I31" s="906"/>
      <c r="J31" s="906"/>
    </row>
    <row r="32" spans="2:10" ht="8.1" customHeight="1">
      <c r="B32" s="882"/>
      <c r="C32" s="889"/>
      <c r="D32" s="889"/>
      <c r="E32" s="889"/>
      <c r="F32" s="889"/>
      <c r="G32" s="889"/>
      <c r="H32" s="890"/>
      <c r="I32" s="894"/>
      <c r="J32" s="894"/>
    </row>
    <row r="33" spans="2:12" ht="20.100000000000001" customHeight="1">
      <c r="B33" s="882" t="s">
        <v>752</v>
      </c>
      <c r="C33" s="889"/>
      <c r="D33" s="889"/>
      <c r="E33" s="889"/>
      <c r="F33" s="889"/>
      <c r="G33" s="889"/>
      <c r="H33" s="890"/>
      <c r="I33" s="894"/>
      <c r="J33" s="894"/>
    </row>
    <row r="34" spans="2:12" ht="33" customHeight="1">
      <c r="B34" s="1657" t="s">
        <v>753</v>
      </c>
      <c r="C34" s="1658"/>
      <c r="D34" s="1658"/>
      <c r="E34" s="1658"/>
      <c r="F34" s="1658"/>
      <c r="G34" s="1658"/>
      <c r="H34" s="1659"/>
      <c r="I34" s="906"/>
      <c r="J34" s="906"/>
    </row>
    <row r="35" spans="2:12" ht="8.1" customHeight="1">
      <c r="B35" s="891"/>
      <c r="C35" s="879"/>
      <c r="D35" s="879"/>
      <c r="E35" s="879"/>
      <c r="F35" s="879"/>
      <c r="G35" s="879"/>
      <c r="H35" s="880"/>
    </row>
    <row r="36" spans="2:12" ht="20.100000000000001" customHeight="1">
      <c r="B36" s="882" t="s">
        <v>754</v>
      </c>
      <c r="C36" s="876"/>
      <c r="D36" s="876"/>
      <c r="E36" s="876"/>
      <c r="F36" s="876"/>
      <c r="G36" s="876"/>
      <c r="H36" s="877"/>
      <c r="I36" s="901"/>
      <c r="J36" s="901"/>
    </row>
    <row r="37" spans="2:12" ht="39.950000000000003" customHeight="1">
      <c r="B37" s="1657" t="s">
        <v>755</v>
      </c>
      <c r="C37" s="1658"/>
      <c r="D37" s="1658"/>
      <c r="E37" s="1658"/>
      <c r="F37" s="1658"/>
      <c r="G37" s="1658"/>
      <c r="H37" s="1659"/>
      <c r="I37" s="906"/>
      <c r="J37" s="906"/>
    </row>
    <row r="38" spans="2:12" ht="20.100000000000001" customHeight="1">
      <c r="B38" s="888" t="s">
        <v>756</v>
      </c>
      <c r="C38" s="879"/>
      <c r="D38" s="879"/>
      <c r="E38" s="879"/>
      <c r="F38" s="879"/>
      <c r="G38" s="879"/>
      <c r="H38" s="880"/>
      <c r="I38" s="906"/>
      <c r="J38" s="906"/>
      <c r="K38" s="906"/>
    </row>
    <row r="39" spans="2:12" ht="20.100000000000001" customHeight="1">
      <c r="B39" s="892"/>
      <c r="C39" s="893"/>
      <c r="D39" s="884"/>
      <c r="E39" s="884"/>
      <c r="F39" s="884"/>
      <c r="G39" s="884"/>
      <c r="H39" s="885"/>
      <c r="I39" s="906"/>
      <c r="J39" s="906"/>
    </row>
    <row r="40" spans="2:12" ht="20.100000000000001" customHeight="1">
      <c r="B40" s="888" t="s">
        <v>757</v>
      </c>
      <c r="C40" s="879"/>
      <c r="D40" s="879"/>
      <c r="E40" s="879"/>
      <c r="F40" s="879"/>
      <c r="G40" s="879"/>
      <c r="H40" s="880"/>
      <c r="I40" s="898"/>
      <c r="J40" s="898"/>
      <c r="K40" s="898"/>
    </row>
    <row r="41" spans="2:12" ht="20.100000000000001" customHeight="1">
      <c r="B41" s="888" t="s">
        <v>758</v>
      </c>
      <c r="C41" s="879"/>
      <c r="D41" s="879"/>
      <c r="E41" s="879"/>
      <c r="F41" s="879"/>
      <c r="G41" s="879"/>
      <c r="H41" s="880"/>
      <c r="I41" s="898"/>
      <c r="J41" s="898"/>
      <c r="K41" s="898"/>
    </row>
    <row r="42" spans="2:12" ht="9" customHeight="1">
      <c r="B42" s="905"/>
      <c r="C42" s="902"/>
      <c r="D42" s="902"/>
      <c r="E42" s="902"/>
      <c r="F42" s="902"/>
      <c r="G42" s="902"/>
      <c r="H42" s="903"/>
      <c r="I42" s="898"/>
      <c r="J42" s="898"/>
      <c r="K42" s="898"/>
    </row>
    <row r="43" spans="2:12" ht="20.100000000000001" customHeight="1">
      <c r="B43" s="908"/>
      <c r="C43" s="511"/>
      <c r="D43" s="900" t="s">
        <v>759</v>
      </c>
      <c r="E43" s="511"/>
      <c r="F43" s="900" t="s">
        <v>760</v>
      </c>
      <c r="G43" s="902"/>
      <c r="H43" s="903"/>
      <c r="I43" s="898"/>
      <c r="J43" s="898"/>
      <c r="K43" s="898"/>
    </row>
    <row r="44" spans="2:12" ht="9" customHeight="1">
      <c r="B44" s="908"/>
      <c r="C44" s="902"/>
      <c r="D44" s="909"/>
      <c r="E44" s="902"/>
      <c r="F44" s="910"/>
      <c r="G44" s="902"/>
      <c r="H44" s="903"/>
      <c r="I44" s="898"/>
      <c r="J44" s="898"/>
      <c r="K44" s="898"/>
    </row>
    <row r="45" spans="2:12" ht="21" customHeight="1">
      <c r="B45" s="905"/>
      <c r="C45" s="902"/>
      <c r="D45" s="909"/>
      <c r="E45" s="902"/>
      <c r="F45" s="910" t="s">
        <v>494</v>
      </c>
      <c r="G45" s="1660"/>
      <c r="H45" s="1661"/>
      <c r="K45" s="911"/>
      <c r="L45" s="912"/>
    </row>
    <row r="46" spans="2:12" ht="9" customHeight="1">
      <c r="B46" s="907"/>
      <c r="C46" s="902"/>
      <c r="D46" s="902"/>
      <c r="E46" s="902"/>
      <c r="F46" s="902"/>
      <c r="G46" s="902"/>
      <c r="H46" s="903"/>
    </row>
    <row r="47" spans="2:12" ht="20.100000000000001" customHeight="1">
      <c r="B47" s="908"/>
      <c r="C47" s="913" t="s">
        <v>761</v>
      </c>
      <c r="D47" s="1662"/>
      <c r="E47" s="1662"/>
      <c r="F47" s="1662"/>
      <c r="G47" s="1662"/>
      <c r="H47" s="1663"/>
      <c r="I47" s="914"/>
      <c r="J47" s="914"/>
    </row>
    <row r="48" spans="2:12" ht="9" customHeight="1">
      <c r="B48" s="908"/>
      <c r="C48" s="915"/>
      <c r="D48" s="916"/>
      <c r="E48" s="917"/>
      <c r="F48" s="917"/>
      <c r="G48" s="918"/>
      <c r="H48" s="919"/>
      <c r="I48" s="914"/>
      <c r="J48" s="914"/>
    </row>
    <row r="49" spans="2:11" ht="20.100000000000001" customHeight="1">
      <c r="B49" s="908"/>
      <c r="C49" s="920" t="s">
        <v>762</v>
      </c>
      <c r="D49" s="1662"/>
      <c r="E49" s="1662"/>
      <c r="F49" s="1662"/>
      <c r="G49" s="1662"/>
      <c r="H49" s="1663"/>
      <c r="I49" s="906"/>
      <c r="J49" s="906"/>
    </row>
    <row r="50" spans="2:11" ht="8.1" customHeight="1">
      <c r="B50" s="904"/>
      <c r="C50" s="902"/>
      <c r="D50" s="902"/>
      <c r="E50" s="902"/>
      <c r="F50" s="902"/>
      <c r="G50" s="902"/>
      <c r="H50" s="903"/>
    </row>
    <row r="51" spans="2:11" ht="15" customHeight="1" thickBot="1">
      <c r="B51" s="1654" t="s">
        <v>763</v>
      </c>
      <c r="C51" s="1655"/>
      <c r="D51" s="1655"/>
      <c r="E51" s="1655"/>
      <c r="F51" s="1655"/>
      <c r="G51" s="1655"/>
      <c r="H51" s="1656"/>
      <c r="I51" s="906"/>
      <c r="J51" s="906"/>
      <c r="K51" s="906"/>
    </row>
    <row r="52" spans="2:11" ht="20.100000000000001" customHeight="1"/>
    <row r="72" spans="2:5" ht="27.75" customHeight="1"/>
    <row r="73" spans="2:5" ht="117.75" customHeight="1"/>
    <row r="77" spans="2:5">
      <c r="B77" s="1619"/>
      <c r="C77" s="1619"/>
      <c r="D77" s="1619"/>
      <c r="E77" s="1619"/>
    </row>
    <row r="78" spans="2:5">
      <c r="B78" s="1619"/>
      <c r="C78" s="1619"/>
      <c r="D78" s="1619"/>
      <c r="E78" s="1619"/>
    </row>
    <row r="81" ht="39.950000000000003" customHeight="1"/>
    <row r="85" ht="61.5" customHeight="1"/>
  </sheetData>
  <sheetProtection sheet="1" objects="1" scenarios="1"/>
  <mergeCells count="26">
    <mergeCell ref="B16:H16"/>
    <mergeCell ref="B2:H2"/>
    <mergeCell ref="B4:H4"/>
    <mergeCell ref="B6:H6"/>
    <mergeCell ref="B7:H8"/>
    <mergeCell ref="B15:H15"/>
    <mergeCell ref="B34:H34"/>
    <mergeCell ref="B17:G17"/>
    <mergeCell ref="B18:G18"/>
    <mergeCell ref="B19:G19"/>
    <mergeCell ref="B20:G20"/>
    <mergeCell ref="B23:H23"/>
    <mergeCell ref="B24:G24"/>
    <mergeCell ref="B25:G25"/>
    <mergeCell ref="B26:G26"/>
    <mergeCell ref="B27:G27"/>
    <mergeCell ref="B30:H30"/>
    <mergeCell ref="B31:H31"/>
    <mergeCell ref="B29:H29"/>
    <mergeCell ref="B51:H51"/>
    <mergeCell ref="B77:E77"/>
    <mergeCell ref="B78:E78"/>
    <mergeCell ref="B37:H37"/>
    <mergeCell ref="G45:H45"/>
    <mergeCell ref="D47:H47"/>
    <mergeCell ref="D49:H49"/>
  </mergeCells>
  <phoneticPr fontId="4"/>
  <dataValidations disablePrompts="1" count="1">
    <dataValidation type="list" allowBlank="1" showInputMessage="1" showErrorMessage="1" sqref="C43 E43" xr:uid="{B84C706B-1F0E-468E-885D-FAA2B7BE3501}">
      <formula1>"〇"</formula1>
    </dataValidation>
  </dataValidations>
  <printOptions horizontalCentered="1"/>
  <pageMargins left="0.23622047244094491" right="0.23622047244094491" top="0.55118110236220474" bottom="0.55118110236220474" header="0.31496062992125984" footer="0.31496062992125984"/>
  <pageSetup paperSize="9" scale="70" orientation="portrait" blackAndWhite="1"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ACD66-F5EF-4AB1-BE6B-96FBEECC1AF6}">
  <sheetPr codeName="Sheet14">
    <tabColor theme="7" tint="0.79998168889431442"/>
    <pageSetUpPr fitToPage="1"/>
  </sheetPr>
  <dimension ref="A1:AA75"/>
  <sheetViews>
    <sheetView view="pageBreakPreview" zoomScale="70" zoomScaleNormal="100" zoomScaleSheetLayoutView="70" workbookViewId="0">
      <selection activeCell="J19" sqref="J19:Q19"/>
    </sheetView>
  </sheetViews>
  <sheetFormatPr defaultColWidth="9" defaultRowHeight="12.95"/>
  <cols>
    <col min="1" max="5" width="7.42578125" style="8" customWidth="1"/>
    <col min="6" max="10" width="8.5703125" style="8" customWidth="1"/>
    <col min="11" max="16" width="4.5703125" style="8" customWidth="1"/>
    <col min="17" max="17" width="7.85546875" style="8" customWidth="1"/>
    <col min="18" max="16384" width="9" style="8"/>
  </cols>
  <sheetData>
    <row r="1" spans="1:18" ht="30" customHeight="1">
      <c r="A1" s="11" t="s">
        <v>764</v>
      </c>
      <c r="B1" s="11"/>
      <c r="C1" s="11"/>
      <c r="D1" s="11"/>
      <c r="E1" s="11"/>
      <c r="F1" s="11"/>
      <c r="G1" s="11"/>
      <c r="H1" s="11"/>
      <c r="I1" s="11"/>
      <c r="J1" s="11"/>
      <c r="K1" s="11"/>
      <c r="L1" s="11"/>
      <c r="M1" s="11"/>
      <c r="N1" s="11"/>
      <c r="O1" s="11"/>
      <c r="P1" s="1781" t="s">
        <v>765</v>
      </c>
      <c r="Q1" s="1781"/>
    </row>
    <row r="2" spans="1:18" ht="20.25" customHeight="1">
      <c r="A2" s="1782" t="str">
        <f>R5&amp;"年度　技術・人材協力を通じた新興国との共創推進事業（研修・専門家派遣・寄附講座開設事業）　寄附講座開設事業　案件概要書"</f>
        <v>20XX年度　技術・人材協力を通じた新興国との共創推進事業（研修・専門家派遣・寄附講座開設事業）　寄附講座開設事業　案件概要書</v>
      </c>
      <c r="B2" s="1782"/>
      <c r="C2" s="1782"/>
      <c r="D2" s="1782"/>
      <c r="E2" s="1782"/>
      <c r="F2" s="1782"/>
      <c r="G2" s="1782"/>
      <c r="H2" s="1782"/>
      <c r="I2" s="1782"/>
      <c r="J2" s="1782"/>
      <c r="K2" s="1782"/>
      <c r="L2" s="1782"/>
      <c r="M2" s="1782"/>
      <c r="N2" s="1782"/>
      <c r="O2" s="1782"/>
      <c r="P2" s="1782"/>
      <c r="Q2" s="1782"/>
    </row>
    <row r="3" spans="1:18" ht="9" customHeight="1"/>
    <row r="4" spans="1:18" ht="17.25" customHeight="1">
      <c r="J4" s="12" t="s">
        <v>766</v>
      </c>
      <c r="K4" s="38" t="s">
        <v>767</v>
      </c>
      <c r="L4" s="8" t="s">
        <v>768</v>
      </c>
      <c r="O4" s="1783" t="s">
        <v>769</v>
      </c>
      <c r="P4" s="1783"/>
      <c r="Q4" s="1783"/>
    </row>
    <row r="5" spans="1:18" ht="17.25" customHeight="1">
      <c r="M5" s="8" t="s">
        <v>770</v>
      </c>
      <c r="O5" s="1784" t="s">
        <v>771</v>
      </c>
      <c r="P5" s="1785"/>
      <c r="Q5" s="1785"/>
      <c r="R5" s="8" t="str">
        <f>LEFT(O5,4)</f>
        <v>20XX</v>
      </c>
    </row>
    <row r="6" spans="1:18">
      <c r="A6" s="8" t="s">
        <v>772</v>
      </c>
    </row>
    <row r="7" spans="1:18">
      <c r="A7" s="1673" t="s">
        <v>92</v>
      </c>
      <c r="B7" s="1674"/>
      <c r="C7" s="1674"/>
      <c r="D7" s="1674"/>
      <c r="E7" s="1674"/>
      <c r="F7" s="1674"/>
      <c r="G7" s="1674"/>
      <c r="H7" s="1674"/>
      <c r="I7" s="1674"/>
      <c r="J7" s="1673" t="s">
        <v>773</v>
      </c>
      <c r="K7" s="1674"/>
      <c r="L7" s="1674"/>
      <c r="M7" s="1674"/>
      <c r="N7" s="1674"/>
      <c r="O7" s="1674"/>
      <c r="P7" s="1674"/>
      <c r="Q7" s="1675"/>
    </row>
    <row r="8" spans="1:18" ht="26.25" customHeight="1">
      <c r="A8" s="1769" t="str">
        <f>IF('③-別紙1.寄附講座実施計画の概要'!D6="","",'③-別紙1.寄附講座実施計画の概要'!D6)</f>
        <v/>
      </c>
      <c r="B8" s="1753"/>
      <c r="C8" s="1753"/>
      <c r="D8" s="1753"/>
      <c r="E8" s="1753"/>
      <c r="F8" s="1753"/>
      <c r="G8" s="1753"/>
      <c r="H8" s="1753"/>
      <c r="I8" s="1770"/>
      <c r="J8" s="1771" t="s">
        <v>774</v>
      </c>
      <c r="K8" s="1772"/>
      <c r="L8" s="1772"/>
      <c r="M8" s="1772"/>
      <c r="N8" s="1772"/>
      <c r="O8" s="1772"/>
      <c r="P8" s="1772"/>
      <c r="Q8" s="1773"/>
    </row>
    <row r="9" spans="1:18" ht="33.75" customHeight="1">
      <c r="A9" s="1673" t="s">
        <v>775</v>
      </c>
      <c r="B9" s="1674"/>
      <c r="C9" s="1675"/>
      <c r="D9" s="1750" t="str">
        <f>IF('②-寄附講座実施申請書'!C24="","",'②-寄附講座実施申請書'!C24)</f>
        <v/>
      </c>
      <c r="E9" s="1750"/>
      <c r="F9" s="1750"/>
      <c r="G9" s="1750"/>
      <c r="H9" s="1750"/>
      <c r="I9" s="1750"/>
      <c r="J9" s="1750"/>
      <c r="K9" s="1750"/>
      <c r="L9" s="1750"/>
      <c r="M9" s="1750"/>
      <c r="N9" s="1750"/>
      <c r="O9" s="1750"/>
      <c r="P9" s="1750"/>
      <c r="Q9" s="1751"/>
    </row>
    <row r="10" spans="1:18" ht="26.25" customHeight="1">
      <c r="A10" s="1774" t="s">
        <v>776</v>
      </c>
      <c r="B10" s="1774"/>
      <c r="C10" s="1775" t="s">
        <v>777</v>
      </c>
      <c r="D10" s="1775"/>
      <c r="E10" s="1738" t="s">
        <v>774</v>
      </c>
      <c r="F10" s="1738"/>
      <c r="G10" s="1738"/>
      <c r="H10" s="1738"/>
      <c r="I10" s="1738"/>
      <c r="J10" s="1738"/>
      <c r="K10" s="1738"/>
      <c r="L10" s="1738"/>
      <c r="M10" s="1738"/>
      <c r="N10" s="1738"/>
      <c r="O10" s="1738"/>
      <c r="P10" s="1738"/>
      <c r="Q10" s="1738"/>
    </row>
    <row r="11" spans="1:18" ht="26.25" customHeight="1">
      <c r="A11" s="1774"/>
      <c r="B11" s="1774"/>
      <c r="C11" s="1775" t="s">
        <v>775</v>
      </c>
      <c r="D11" s="1775"/>
      <c r="E11" s="1738" t="s">
        <v>774</v>
      </c>
      <c r="F11" s="1738"/>
      <c r="G11" s="1738"/>
      <c r="H11" s="1738"/>
      <c r="I11" s="1738"/>
      <c r="J11" s="1738"/>
      <c r="K11" s="1738"/>
      <c r="L11" s="1738"/>
      <c r="M11" s="1738"/>
      <c r="N11" s="1738"/>
      <c r="O11" s="1738"/>
      <c r="P11" s="1738"/>
      <c r="Q11" s="1738"/>
    </row>
    <row r="12" spans="1:18" ht="26.25" customHeight="1">
      <c r="A12" s="1774"/>
      <c r="B12" s="1774"/>
      <c r="C12" s="1775" t="s">
        <v>778</v>
      </c>
      <c r="D12" s="1775"/>
      <c r="E12" s="1738" t="s">
        <v>774</v>
      </c>
      <c r="F12" s="1738"/>
      <c r="G12" s="1738"/>
      <c r="H12" s="1738"/>
      <c r="I12" s="1738"/>
      <c r="J12" s="1775" t="s">
        <v>779</v>
      </c>
      <c r="K12" s="1775"/>
      <c r="L12" s="1775"/>
      <c r="M12" s="1786" t="s">
        <v>774</v>
      </c>
      <c r="N12" s="1786"/>
      <c r="O12" s="1786"/>
      <c r="P12" s="1786"/>
      <c r="Q12" s="1786"/>
    </row>
    <row r="13" spans="1:18">
      <c r="A13" s="1673" t="s">
        <v>780</v>
      </c>
      <c r="B13" s="1674"/>
      <c r="C13" s="1674"/>
      <c r="D13" s="1674"/>
      <c r="E13" s="1674"/>
      <c r="F13" s="1674"/>
      <c r="G13" s="1674"/>
      <c r="H13" s="1674"/>
      <c r="I13" s="1674"/>
      <c r="J13" s="1678" t="s">
        <v>781</v>
      </c>
      <c r="K13" s="1679"/>
      <c r="L13" s="1680"/>
      <c r="M13" s="1779" t="s">
        <v>782</v>
      </c>
      <c r="N13" s="1779"/>
      <c r="O13" s="1779"/>
      <c r="P13" s="1780"/>
      <c r="Q13" s="502" t="s">
        <v>783</v>
      </c>
    </row>
    <row r="14" spans="1:18" ht="26.25" customHeight="1">
      <c r="A14" s="1769" t="str">
        <f>IF('③-別紙1.寄附講座実施計画の概要'!D7="","",'③-別紙1.寄附講座実施計画の概要'!D7)</f>
        <v/>
      </c>
      <c r="B14" s="1753"/>
      <c r="C14" s="1753"/>
      <c r="D14" s="1753"/>
      <c r="E14" s="1753"/>
      <c r="F14" s="1753"/>
      <c r="G14" s="1753"/>
      <c r="H14" s="1753"/>
      <c r="I14" s="1770"/>
      <c r="J14" s="1776" t="str">
        <f>IF('②-寄附講座実施申請書'!C29="","",'②-寄附講座実施申請書'!C29)</f>
        <v/>
      </c>
      <c r="K14" s="1777"/>
      <c r="L14" s="1778"/>
      <c r="M14" s="1776" t="str">
        <f>IF('②-寄附講座実施申請書'!C30="","",'②-寄附講座実施申請書'!C30)</f>
        <v/>
      </c>
      <c r="N14" s="1777"/>
      <c r="O14" s="1777"/>
      <c r="P14" s="1778"/>
      <c r="Q14" s="503" t="s">
        <v>784</v>
      </c>
    </row>
    <row r="15" spans="1:18">
      <c r="A15" s="1673" t="s">
        <v>785</v>
      </c>
      <c r="B15" s="1674"/>
      <c r="C15" s="1674"/>
      <c r="D15" s="1674"/>
      <c r="E15" s="1674"/>
      <c r="F15" s="1675"/>
      <c r="G15" s="1673" t="s">
        <v>786</v>
      </c>
      <c r="H15" s="1674"/>
      <c r="I15" s="1674"/>
      <c r="J15" s="1675"/>
      <c r="K15" s="1731" t="s">
        <v>787</v>
      </c>
      <c r="L15" s="1731"/>
      <c r="M15" s="1731"/>
      <c r="N15" s="1731"/>
      <c r="O15" s="1731"/>
      <c r="P15" s="1731"/>
      <c r="Q15" s="1731"/>
    </row>
    <row r="16" spans="1:18">
      <c r="A16" s="1763" t="str">
        <f>IF('③-別紙1.寄附講座実施計画の概要'!D12="","",'③-別紙1.寄附講座実施計画の概要'!D12)</f>
        <v/>
      </c>
      <c r="B16" s="1764"/>
      <c r="C16" s="1764"/>
      <c r="D16" s="1764"/>
      <c r="E16" s="1764"/>
      <c r="F16" s="1765"/>
      <c r="G16" s="1763" t="str">
        <f>IF('③-別紙1.寄附講座実施計画の概要'!D17="","",'③-別紙1.寄附講座実施計画の概要'!D17)</f>
        <v/>
      </c>
      <c r="H16" s="1764"/>
      <c r="I16" s="1764"/>
      <c r="J16" s="1765"/>
      <c r="K16" s="13" t="s">
        <v>159</v>
      </c>
      <c r="L16" s="13" t="s">
        <v>160</v>
      </c>
      <c r="M16" s="13" t="s">
        <v>161</v>
      </c>
      <c r="N16" s="13" t="s">
        <v>162</v>
      </c>
      <c r="O16" s="13" t="s">
        <v>163</v>
      </c>
      <c r="P16" s="550" t="s">
        <v>167</v>
      </c>
      <c r="Q16" s="14" t="s">
        <v>57</v>
      </c>
    </row>
    <row r="17" spans="1:27" ht="20.25" customHeight="1">
      <c r="A17" s="1766"/>
      <c r="B17" s="1767"/>
      <c r="C17" s="1767"/>
      <c r="D17" s="1767"/>
      <c r="E17" s="1767"/>
      <c r="F17" s="1768"/>
      <c r="G17" s="1766"/>
      <c r="H17" s="1767"/>
      <c r="I17" s="1767"/>
      <c r="J17" s="1768"/>
      <c r="K17" s="15" t="str">
        <f>IF('③-別紙1.寄附講座実施計画の概要'!D25="","",'③-別紙1.寄附講座実施計画の概要'!D25)</f>
        <v/>
      </c>
      <c r="L17" s="15" t="str">
        <f>IF('③-別紙1.寄附講座実施計画の概要'!E25="","",'③-別紙1.寄附講座実施計画の概要'!E25)</f>
        <v/>
      </c>
      <c r="M17" s="15" t="str">
        <f>IF('③-別紙1.寄附講座実施計画の概要'!F25="","",'③-別紙1.寄附講座実施計画の概要'!F25)</f>
        <v/>
      </c>
      <c r="N17" s="15" t="str">
        <f>IF('③-別紙1.寄附講座実施計画の概要'!G25="","",'③-別紙1.寄附講座実施計画の概要'!G25)</f>
        <v/>
      </c>
      <c r="O17" s="15" t="str">
        <f>IF('③-別紙1.寄附講座実施計画の概要'!I25="","",'③-別紙1.寄附講座実施計画の概要'!I25)</f>
        <v/>
      </c>
      <c r="P17" s="15"/>
      <c r="Q17" s="15"/>
    </row>
    <row r="18" spans="1:27" ht="18" customHeight="1">
      <c r="A18" s="1673" t="s">
        <v>788</v>
      </c>
      <c r="B18" s="1674"/>
      <c r="C18" s="1674"/>
      <c r="D18" s="1674"/>
      <c r="E18" s="1674"/>
      <c r="F18" s="1674"/>
      <c r="G18" s="1674"/>
      <c r="H18" s="1674"/>
      <c r="I18" s="1674"/>
      <c r="J18" s="1674"/>
      <c r="K18" s="1674"/>
      <c r="L18" s="1674"/>
      <c r="M18" s="1674"/>
      <c r="N18" s="1674"/>
      <c r="O18" s="1674"/>
      <c r="P18" s="1674"/>
      <c r="Q18" s="1675"/>
    </row>
    <row r="19" spans="1:27" ht="18" customHeight="1">
      <c r="A19" s="1739" t="s">
        <v>789</v>
      </c>
      <c r="B19" s="1697"/>
      <c r="C19" s="1697"/>
      <c r="D19" s="1697"/>
      <c r="E19" s="1698"/>
      <c r="F19" s="1702" t="s">
        <v>790</v>
      </c>
      <c r="G19" s="1703"/>
      <c r="H19" s="1703"/>
      <c r="I19" s="1704"/>
      <c r="J19" s="1702" t="s">
        <v>791</v>
      </c>
      <c r="K19" s="1703"/>
      <c r="L19" s="1703"/>
      <c r="M19" s="1703"/>
      <c r="N19" s="1703"/>
      <c r="O19" s="1703"/>
      <c r="P19" s="1703"/>
      <c r="Q19" s="1704"/>
    </row>
    <row r="20" spans="1:27" ht="18" customHeight="1">
      <c r="A20" s="1702"/>
      <c r="B20" s="1703"/>
      <c r="C20" s="1703"/>
      <c r="D20" s="1703"/>
      <c r="E20" s="1704"/>
      <c r="F20" s="16" t="s">
        <v>792</v>
      </c>
      <c r="G20" s="17" t="s">
        <v>793</v>
      </c>
      <c r="H20" s="17" t="s">
        <v>794</v>
      </c>
      <c r="I20" s="18" t="s">
        <v>795</v>
      </c>
      <c r="J20" s="16" t="s">
        <v>792</v>
      </c>
      <c r="K20" s="1760" t="s">
        <v>793</v>
      </c>
      <c r="L20" s="1760"/>
      <c r="M20" s="1760" t="s">
        <v>794</v>
      </c>
      <c r="N20" s="1760"/>
      <c r="O20" s="1761" t="s">
        <v>795</v>
      </c>
      <c r="P20" s="1762"/>
      <c r="Q20" s="19" t="s">
        <v>796</v>
      </c>
    </row>
    <row r="21" spans="1:27" ht="25.5" customHeight="1">
      <c r="A21" s="1752">
        <f>'③-別紙1.寄附講座実施計画の概要'!E98</f>
        <v>0</v>
      </c>
      <c r="B21" s="1753"/>
      <c r="C21" s="20" t="s">
        <v>202</v>
      </c>
      <c r="D21" s="1754">
        <f>IF('③-別紙1.寄附講座実施計画の概要'!H101&lt;&gt;"",'③-別紙1.寄附講座実施計画の概要'!H101,'③-別紙1.寄附講座実施計画の概要'!H98)</f>
        <v>0</v>
      </c>
      <c r="E21" s="1755"/>
      <c r="F21" s="557" t="str">
        <f>IF('③-別紙1.寄附講座実施計画の概要'!D107="","",'③-別紙1.寄附講座実施計画の概要'!D107)</f>
        <v/>
      </c>
      <c r="G21" s="558" t="str">
        <f>IF('③-別紙1.寄附講座実施計画の概要'!F107="","",'③-別紙1.寄附講座実施計画の概要'!F107)</f>
        <v/>
      </c>
      <c r="H21" s="558" t="str">
        <f>IF('③-別紙1.寄附講座実施計画の概要'!I107="","",'③-別紙1.寄附講座実施計画の概要'!I107)</f>
        <v/>
      </c>
      <c r="I21" s="559" t="str">
        <f>IF('③-別紙1.寄附講座実施計画の概要'!K107="","",'③-別紙1.寄附講座実施計画の概要'!K107)</f>
        <v/>
      </c>
      <c r="J21" s="557" t="str">
        <f>IF('③-別紙1.寄附講座実施計画の概要'!D110="","",'③-別紙1.寄附講座実施計画の概要'!D110)</f>
        <v/>
      </c>
      <c r="K21" s="1756" t="str">
        <f>IF('③-別紙1.寄附講座実施計画の概要'!F110="","",'③-別紙1.寄附講座実施計画の概要'!F110)</f>
        <v/>
      </c>
      <c r="L21" s="1756"/>
      <c r="M21" s="1756" t="str">
        <f>IF('③-別紙1.寄附講座実施計画の概要'!I110="","",'③-別紙1.寄附講座実施計画の概要'!I110)</f>
        <v/>
      </c>
      <c r="N21" s="1756"/>
      <c r="O21" s="1756" t="str">
        <f>IF('③-別紙1.寄附講座実施計画の概要'!K110="","",'③-別紙1.寄附講座実施計画の概要'!K110)</f>
        <v/>
      </c>
      <c r="P21" s="1757"/>
      <c r="Q21" s="44" t="str">
        <f>IF($J$21="","〇","")</f>
        <v>〇</v>
      </c>
      <c r="R21" s="8" t="s">
        <v>797</v>
      </c>
    </row>
    <row r="22" spans="1:27" ht="25.5" customHeight="1">
      <c r="A22" s="1673" t="s">
        <v>798</v>
      </c>
      <c r="B22" s="1674"/>
      <c r="C22" s="1674"/>
      <c r="D22" s="1674"/>
      <c r="E22" s="1675"/>
      <c r="F22" s="1752">
        <f>'③-別紙1.寄附講座実施計画の概要'!E98</f>
        <v>0</v>
      </c>
      <c r="G22" s="1753"/>
      <c r="H22" s="20" t="s">
        <v>202</v>
      </c>
      <c r="I22" s="1754">
        <f>'③-別紙1.寄附講座実施計画の概要'!H98</f>
        <v>0</v>
      </c>
      <c r="J22" s="1755"/>
      <c r="K22" s="1758"/>
      <c r="L22" s="1759"/>
      <c r="M22" s="1759"/>
      <c r="N22" s="1759"/>
      <c r="O22" s="1759"/>
      <c r="P22" s="1759"/>
      <c r="Q22" s="1759"/>
    </row>
    <row r="24" spans="1:27" ht="21" customHeight="1">
      <c r="A24" s="8" t="s">
        <v>799</v>
      </c>
    </row>
    <row r="25" spans="1:27" ht="174.95" customHeight="1">
      <c r="A25" s="1731" t="s">
        <v>800</v>
      </c>
      <c r="B25" s="1731"/>
      <c r="C25" s="1731"/>
      <c r="D25" s="1731"/>
      <c r="E25" s="1747" t="str">
        <f>'③-別紙1.寄附講座実施計画の概要'!B114&amp;'③-別紙1.寄附講座実施計画の概要'!B116&amp;'③-別紙1.寄附講座実施計画の概要'!B118</f>
        <v/>
      </c>
      <c r="F25" s="1747"/>
      <c r="G25" s="1747"/>
      <c r="H25" s="1747"/>
      <c r="I25" s="1747"/>
      <c r="J25" s="1747"/>
      <c r="K25" s="1747"/>
      <c r="L25" s="1747"/>
      <c r="M25" s="1747"/>
      <c r="N25" s="1747"/>
      <c r="O25" s="1747"/>
      <c r="P25" s="1747"/>
      <c r="Q25" s="1747"/>
      <c r="R25" s="1748"/>
      <c r="S25" s="1748"/>
      <c r="T25" s="1748"/>
      <c r="U25" s="1748"/>
      <c r="V25" s="1748"/>
      <c r="W25" s="1748"/>
      <c r="X25" s="1748"/>
      <c r="Y25" s="1748"/>
      <c r="Z25" s="1748"/>
      <c r="AA25" s="1748"/>
    </row>
    <row r="26" spans="1:27" ht="87.6" customHeight="1">
      <c r="A26" s="1731" t="s">
        <v>801</v>
      </c>
      <c r="B26" s="1731"/>
      <c r="C26" s="1731"/>
      <c r="D26" s="1731"/>
      <c r="E26" s="1749" t="str">
        <f>"1) 採用予定人数: " &amp; '③-別紙1.寄附講座実施計画の概要'!E121 &amp;"名"&amp; CHAR(10) &amp;
"2) 採用予定職種: " &amp; '③-別紙1.寄附講座実施計画の概要'!E120 &amp; CHAR(10) &amp;
"3) 入社予定時期: " &amp; '③-別紙1.寄附講座実施計画の概要'!E125</f>
        <v xml:space="preserve">1) 採用予定人数: 名
2) 採用予定職種: 
3) 入社予定時期: </v>
      </c>
      <c r="F26" s="1750"/>
      <c r="G26" s="1750"/>
      <c r="H26" s="1750"/>
      <c r="I26" s="1750"/>
      <c r="J26" s="1750"/>
      <c r="K26" s="1750"/>
      <c r="L26" s="1750"/>
      <c r="M26" s="1750"/>
      <c r="N26" s="1750"/>
      <c r="O26" s="1750"/>
      <c r="P26" s="1750"/>
      <c r="Q26" s="1751"/>
      <c r="R26" s="1748"/>
      <c r="S26" s="1748"/>
      <c r="T26" s="1748"/>
      <c r="U26" s="1748"/>
      <c r="V26" s="1748"/>
      <c r="W26" s="1748"/>
      <c r="X26" s="1748"/>
      <c r="Y26" s="1748"/>
      <c r="Z26" s="1748"/>
      <c r="AA26" s="1748"/>
    </row>
    <row r="27" spans="1:27">
      <c r="R27" s="1748"/>
      <c r="S27" s="1748"/>
      <c r="T27" s="1748"/>
      <c r="U27" s="1748"/>
      <c r="V27" s="1748"/>
      <c r="W27" s="1748"/>
      <c r="X27" s="1748"/>
      <c r="Y27" s="1748"/>
      <c r="Z27" s="1748"/>
      <c r="AA27" s="1748"/>
    </row>
    <row r="28" spans="1:27" ht="21" customHeight="1">
      <c r="A28" s="8" t="s">
        <v>802</v>
      </c>
    </row>
    <row r="29" spans="1:27" ht="24.95" customHeight="1">
      <c r="A29" s="1696" t="s">
        <v>803</v>
      </c>
      <c r="B29" s="1714"/>
      <c r="C29" s="1714"/>
      <c r="D29" s="1715"/>
      <c r="E29" s="1705" t="str">
        <f>'③-別紙1.寄附講座実施計画の概要'!A194 &amp; CHAR(10) &amp; '③-別紙1.寄附講座実施計画の概要'!A196</f>
        <v xml:space="preserve">
</v>
      </c>
      <c r="F29" s="1706"/>
      <c r="G29" s="1706"/>
      <c r="H29" s="1706"/>
      <c r="I29" s="1706"/>
      <c r="J29" s="1696" t="s">
        <v>804</v>
      </c>
      <c r="K29" s="1714"/>
      <c r="L29" s="1715"/>
      <c r="M29" s="297" t="str">
        <f>IF('③-別紙1.寄附講座実施計画の概要'!B199="","",'③-別紙1.寄附講座実施計画の概要'!B199)</f>
        <v/>
      </c>
      <c r="N29" s="1722" t="s">
        <v>108</v>
      </c>
      <c r="O29" s="1722"/>
      <c r="P29" s="1722"/>
      <c r="Q29" s="1723"/>
    </row>
    <row r="30" spans="1:27" ht="24.95" customHeight="1">
      <c r="A30" s="1716"/>
      <c r="B30" s="1717"/>
      <c r="C30" s="1717"/>
      <c r="D30" s="1718"/>
      <c r="E30" s="1708"/>
      <c r="F30" s="1709"/>
      <c r="G30" s="1709"/>
      <c r="H30" s="1709"/>
      <c r="I30" s="1709"/>
      <c r="J30" s="1716"/>
      <c r="K30" s="1717"/>
      <c r="L30" s="1718"/>
      <c r="M30" s="749" t="str">
        <f>IF('③-別紙1.寄附講座実施計画の概要'!B200="","",'③-別紙1.寄附講座実施計画の概要'!B200)</f>
        <v/>
      </c>
      <c r="N30" s="1724" t="s">
        <v>805</v>
      </c>
      <c r="O30" s="1724"/>
      <c r="P30" s="1724"/>
      <c r="Q30" s="1725"/>
    </row>
    <row r="31" spans="1:27" ht="24.95" customHeight="1">
      <c r="A31" s="1719"/>
      <c r="B31" s="1720"/>
      <c r="C31" s="1720"/>
      <c r="D31" s="1721"/>
      <c r="E31" s="1711"/>
      <c r="F31" s="1712"/>
      <c r="G31" s="1712"/>
      <c r="H31" s="1712"/>
      <c r="I31" s="1712"/>
      <c r="J31" s="1719"/>
      <c r="K31" s="1720"/>
      <c r="L31" s="1721"/>
      <c r="M31" s="299" t="str">
        <f>IF('③-別紙1.寄附講座実施計画の概要'!B201="","",'③-別紙1.寄附講座実施計画の概要'!B201)</f>
        <v/>
      </c>
      <c r="N31" s="1726" t="s">
        <v>806</v>
      </c>
      <c r="O31" s="1726"/>
      <c r="P31" s="1726"/>
      <c r="Q31" s="1727"/>
    </row>
    <row r="32" spans="1:27" ht="24" customHeight="1">
      <c r="A32" s="1731" t="s">
        <v>807</v>
      </c>
      <c r="B32" s="1731"/>
      <c r="C32" s="1731"/>
      <c r="D32" s="1731"/>
      <c r="E32" s="1742">
        <f>'③-別紙1.寄附講座実施計画の概要'!D202</f>
        <v>0</v>
      </c>
      <c r="F32" s="1743"/>
      <c r="G32" s="1743"/>
      <c r="H32" s="21" t="s">
        <v>202</v>
      </c>
      <c r="I32" s="1743">
        <f>'③-別紙1.寄附講座実施計画の概要'!G202</f>
        <v>0</v>
      </c>
      <c r="J32" s="1743"/>
      <c r="K32" s="1743"/>
      <c r="L32" s="1743"/>
      <c r="M32" s="22"/>
      <c r="N32" s="22"/>
      <c r="O32" s="22"/>
      <c r="P32" s="22"/>
      <c r="Q32" s="23"/>
    </row>
    <row r="33" spans="1:17" ht="24" customHeight="1">
      <c r="A33" s="1731" t="s">
        <v>808</v>
      </c>
      <c r="B33" s="1731"/>
      <c r="C33" s="1731"/>
      <c r="D33" s="1731"/>
      <c r="E33" s="1744">
        <f>'③-別紙1.寄附講座実施計画の概要'!D203</f>
        <v>0</v>
      </c>
      <c r="F33" s="1745"/>
      <c r="G33" s="1745"/>
      <c r="H33" s="1745"/>
      <c r="I33" s="1745"/>
      <c r="J33" s="1745"/>
      <c r="K33" s="1745"/>
      <c r="L33" s="1745"/>
      <c r="M33" s="1745"/>
      <c r="N33" s="1745"/>
      <c r="O33" s="1745"/>
      <c r="P33" s="1745"/>
      <c r="Q33" s="1746"/>
    </row>
    <row r="34" spans="1:17" ht="24" customHeight="1">
      <c r="A34" s="1731" t="s">
        <v>809</v>
      </c>
      <c r="B34" s="1731"/>
      <c r="C34" s="1731"/>
      <c r="D34" s="1731"/>
      <c r="E34" s="1738" t="s">
        <v>774</v>
      </c>
      <c r="F34" s="1738"/>
      <c r="G34" s="1738"/>
      <c r="H34" s="1738"/>
      <c r="I34" s="1738"/>
      <c r="J34" s="1738"/>
      <c r="K34" s="1738"/>
      <c r="L34" s="1738"/>
      <c r="M34" s="1738"/>
      <c r="N34" s="1738"/>
      <c r="O34" s="1738"/>
      <c r="P34" s="1738"/>
      <c r="Q34" s="1738"/>
    </row>
    <row r="35" spans="1:17" ht="18.75" customHeight="1">
      <c r="A35" s="1739" t="s">
        <v>810</v>
      </c>
      <c r="B35" s="1697"/>
      <c r="C35" s="1697"/>
      <c r="D35" s="1698"/>
      <c r="E35" s="43">
        <f>'③-別紙1.寄附講座実施計画の概要'!D219</f>
        <v>0</v>
      </c>
      <c r="F35" s="24" t="s">
        <v>225</v>
      </c>
      <c r="G35" s="24" t="s">
        <v>293</v>
      </c>
      <c r="H35" s="1740" t="str">
        <f>IF('③-別紙1.寄附講座実施計画の概要'!D222="","",'③-別紙1.寄附講座実施計画の概要'!D222)</f>
        <v/>
      </c>
      <c r="I35" s="1740"/>
      <c r="J35" s="1740"/>
      <c r="K35" s="1740"/>
      <c r="L35" s="24"/>
      <c r="M35" s="1741" t="str">
        <f>_xlfn.LET(_xlpm.x,'③-別紙1.寄附講座実施計画の概要'!B222, IF(OR(_xlpm.x="", _xlpm.x="選択して下さい"), "", _xlpm.x))</f>
        <v/>
      </c>
      <c r="N35" s="1741"/>
      <c r="O35" s="1741"/>
      <c r="P35" s="41"/>
      <c r="Q35" s="25"/>
    </row>
    <row r="36" spans="1:17" ht="18.75" customHeight="1">
      <c r="A36" s="1699"/>
      <c r="B36" s="1700"/>
      <c r="C36" s="1700"/>
      <c r="D36" s="1701"/>
      <c r="E36" s="29"/>
      <c r="F36" s="10"/>
      <c r="G36" s="9" t="s">
        <v>811</v>
      </c>
      <c r="H36" s="1729" t="str">
        <f>IF('③-別紙1.寄附講座実施計画の概要'!F222="","",'③-別紙1.寄附講座実施計画の概要'!F222)</f>
        <v/>
      </c>
      <c r="I36" s="1729"/>
      <c r="J36" s="1729"/>
      <c r="K36" s="1729"/>
      <c r="L36" s="8" t="s">
        <v>812</v>
      </c>
      <c r="N36" s="1730" t="str">
        <f>IF('③-別紙1.寄附講座実施計画の概要'!L222="","",'③-別紙1.寄附講座実施計画の概要'!L222)</f>
        <v/>
      </c>
      <c r="O36" s="1730"/>
      <c r="P36" s="31"/>
      <c r="Q36" s="30"/>
    </row>
    <row r="37" spans="1:17" ht="6" customHeight="1">
      <c r="A37" s="1699"/>
      <c r="B37" s="1700"/>
      <c r="C37" s="1700"/>
      <c r="D37" s="1701"/>
      <c r="E37" s="29"/>
      <c r="F37" s="10"/>
      <c r="G37" s="9"/>
      <c r="H37" s="42"/>
      <c r="I37" s="42"/>
      <c r="J37" s="42"/>
      <c r="K37" s="42"/>
      <c r="Q37" s="30"/>
    </row>
    <row r="38" spans="1:17" ht="18.75" customHeight="1">
      <c r="A38" s="1699"/>
      <c r="B38" s="1700"/>
      <c r="C38" s="1700"/>
      <c r="D38" s="1701"/>
      <c r="E38" s="29"/>
      <c r="F38" s="10"/>
      <c r="G38" s="8" t="s">
        <v>293</v>
      </c>
      <c r="H38" s="1729" t="str">
        <f>IF('③-別紙1.寄附講座実施計画の概要'!D223="","",'③-別紙1.寄附講座実施計画の概要'!D223)</f>
        <v/>
      </c>
      <c r="I38" s="1729"/>
      <c r="J38" s="1729"/>
      <c r="K38" s="1729"/>
      <c r="M38" s="1730" t="str">
        <f>_xlfn.LET(_xlpm.x,'③-別紙1.寄附講座実施計画の概要'!B223, IF(OR(_xlpm.x="", _xlpm.x="選択して下さい"), "", _xlpm.x))</f>
        <v/>
      </c>
      <c r="N38" s="1730"/>
      <c r="O38" s="1730"/>
      <c r="P38" s="31"/>
      <c r="Q38" s="30"/>
    </row>
    <row r="39" spans="1:17" ht="18.75" customHeight="1">
      <c r="A39" s="1699"/>
      <c r="B39" s="1700"/>
      <c r="C39" s="1700"/>
      <c r="D39" s="1701"/>
      <c r="E39" s="29"/>
      <c r="F39" s="10"/>
      <c r="G39" s="9" t="s">
        <v>811</v>
      </c>
      <c r="H39" s="1729" t="str">
        <f>IF('③-別紙1.寄附講座実施計画の概要'!F223="","",'③-別紙1.寄附講座実施計画の概要'!F223)</f>
        <v/>
      </c>
      <c r="I39" s="1729"/>
      <c r="J39" s="1729"/>
      <c r="K39" s="1729"/>
      <c r="L39" s="8" t="s">
        <v>812</v>
      </c>
      <c r="N39" s="1737" t="str">
        <f>IF('③-別紙1.寄附講座実施計画の概要'!L223="","",'③-別紙1.寄附講座実施計画の概要'!L223)</f>
        <v/>
      </c>
      <c r="O39" s="1737"/>
      <c r="P39" s="31"/>
      <c r="Q39" s="30"/>
    </row>
    <row r="40" spans="1:17" ht="6" customHeight="1">
      <c r="A40" s="26"/>
      <c r="B40" s="27"/>
      <c r="C40" s="27"/>
      <c r="D40" s="28"/>
      <c r="E40" s="29"/>
      <c r="F40" s="10"/>
      <c r="G40" s="9"/>
      <c r="H40" s="42"/>
      <c r="I40" s="42"/>
      <c r="J40" s="42"/>
      <c r="K40" s="42"/>
      <c r="Q40" s="30"/>
    </row>
    <row r="41" spans="1:17" ht="18.75" customHeight="1">
      <c r="A41" s="26"/>
      <c r="B41" s="27"/>
      <c r="C41" s="27"/>
      <c r="D41" s="28"/>
      <c r="E41" s="29"/>
      <c r="F41" s="10"/>
      <c r="G41" s="8" t="s">
        <v>293</v>
      </c>
      <c r="H41" s="1729" t="str">
        <f>IF('③-別紙1.寄附講座実施計画の概要'!D224="","",'③-別紙1.寄附講座実施計画の概要'!D224)</f>
        <v/>
      </c>
      <c r="I41" s="1729"/>
      <c r="J41" s="1729"/>
      <c r="K41" s="1729"/>
      <c r="M41" s="1730" t="str">
        <f>_xlfn.LET(_xlpm.x,'③-別紙1.寄附講座実施計画の概要'!B224, IF(OR(_xlpm.x="", _xlpm.x="選択して下さい"), "", _xlpm.x))</f>
        <v/>
      </c>
      <c r="N41" s="1730"/>
      <c r="O41" s="1730"/>
      <c r="P41" s="31"/>
      <c r="Q41" s="30"/>
    </row>
    <row r="42" spans="1:17" ht="18.75" customHeight="1">
      <c r="A42" s="26"/>
      <c r="B42" s="27"/>
      <c r="C42" s="27"/>
      <c r="D42" s="28"/>
      <c r="E42" s="29"/>
      <c r="F42" s="10"/>
      <c r="G42" s="9" t="s">
        <v>811</v>
      </c>
      <c r="H42" s="1729" t="str">
        <f>IF('③-別紙1.寄附講座実施計画の概要'!F224="","",'③-別紙1.寄附講座実施計画の概要'!F224)</f>
        <v/>
      </c>
      <c r="I42" s="1729"/>
      <c r="J42" s="1729"/>
      <c r="K42" s="1729"/>
      <c r="L42" s="8" t="s">
        <v>812</v>
      </c>
      <c r="N42" s="1730" t="str">
        <f>IF('③-別紙1.寄附講座実施計画の概要'!L224="","",'③-別紙1.寄附講座実施計画の概要'!L224)</f>
        <v/>
      </c>
      <c r="O42" s="1730"/>
      <c r="P42" s="31"/>
      <c r="Q42" s="30"/>
    </row>
    <row r="43" spans="1:17" ht="6" customHeight="1">
      <c r="A43" s="26"/>
      <c r="B43" s="27"/>
      <c r="C43" s="27"/>
      <c r="D43" s="28"/>
      <c r="E43" s="29"/>
      <c r="F43" s="10"/>
      <c r="G43" s="9"/>
      <c r="H43" s="42"/>
      <c r="I43" s="42"/>
      <c r="J43" s="42"/>
      <c r="K43" s="42"/>
      <c r="Q43" s="30"/>
    </row>
    <row r="44" spans="1:17" ht="18.75" customHeight="1">
      <c r="A44" s="26"/>
      <c r="B44" s="27"/>
      <c r="C44" s="27"/>
      <c r="D44" s="28"/>
      <c r="E44" s="29"/>
      <c r="F44" s="10"/>
      <c r="G44" s="8" t="s">
        <v>293</v>
      </c>
      <c r="H44" s="1729" t="str">
        <f>IF('③-別紙1.寄附講座実施計画の概要'!D225="","",'③-別紙1.寄附講座実施計画の概要'!D225)</f>
        <v/>
      </c>
      <c r="I44" s="1729"/>
      <c r="J44" s="1729"/>
      <c r="K44" s="1729"/>
      <c r="M44" s="1730" t="str">
        <f>_xlfn.LET(_xlpm.x,'③-別紙1.寄附講座実施計画の概要'!B225, IF(OR(_xlpm.x="", _xlpm.x="選択して下さい"), "", _xlpm.x))</f>
        <v/>
      </c>
      <c r="N44" s="1730"/>
      <c r="O44" s="1730"/>
      <c r="P44" s="31"/>
      <c r="Q44" s="30"/>
    </row>
    <row r="45" spans="1:17" ht="18.75" customHeight="1">
      <c r="A45" s="26"/>
      <c r="B45" s="27"/>
      <c r="C45" s="27"/>
      <c r="D45" s="28"/>
      <c r="E45" s="29"/>
      <c r="F45" s="10"/>
      <c r="G45" s="9" t="s">
        <v>811</v>
      </c>
      <c r="H45" s="1729" t="str">
        <f>IF('③-別紙1.寄附講座実施計画の概要'!F225="","",'③-別紙1.寄附講座実施計画の概要'!F225)</f>
        <v/>
      </c>
      <c r="I45" s="1729"/>
      <c r="J45" s="1729"/>
      <c r="K45" s="1729"/>
      <c r="L45" s="8" t="s">
        <v>812</v>
      </c>
      <c r="M45" s="7"/>
      <c r="N45" s="1737" t="str">
        <f>IF('③-別紙1.寄附講座実施計画の概要'!L225="","",'③-別紙1.寄附講座実施計画の概要'!L225)</f>
        <v/>
      </c>
      <c r="O45" s="1737"/>
      <c r="P45" s="31"/>
      <c r="Q45" s="30"/>
    </row>
    <row r="46" spans="1:17" ht="6" customHeight="1">
      <c r="A46" s="26"/>
      <c r="B46" s="27"/>
      <c r="C46" s="27"/>
      <c r="D46" s="28"/>
      <c r="E46" s="29"/>
      <c r="F46" s="10"/>
      <c r="G46" s="9"/>
      <c r="H46" s="42"/>
      <c r="I46" s="42"/>
      <c r="J46" s="42"/>
      <c r="K46" s="42"/>
      <c r="M46" s="7"/>
      <c r="N46" s="7"/>
      <c r="O46" s="7"/>
      <c r="Q46" s="30"/>
    </row>
    <row r="47" spans="1:17" ht="18.75" customHeight="1">
      <c r="A47" s="26"/>
      <c r="B47" s="27"/>
      <c r="C47" s="27"/>
      <c r="D47" s="28"/>
      <c r="E47" s="29"/>
      <c r="F47" s="10"/>
      <c r="G47" s="8" t="s">
        <v>293</v>
      </c>
      <c r="H47" s="1729" t="str">
        <f>IF('③-別紙1.寄附講座実施計画の概要'!D226="","",'③-別紙1.寄附講座実施計画の概要'!D226)</f>
        <v/>
      </c>
      <c r="I47" s="1729"/>
      <c r="J47" s="1729"/>
      <c r="K47" s="1729"/>
      <c r="M47" s="1730" t="str">
        <f>_xlfn.LET(_xlpm.x,'③-別紙1.寄附講座実施計画の概要'!B226, IF(OR(_xlpm.x="", _xlpm.x="選択して下さい"), "", _xlpm.x))</f>
        <v/>
      </c>
      <c r="N47" s="1730"/>
      <c r="O47" s="1730"/>
      <c r="P47" s="31"/>
      <c r="Q47" s="30"/>
    </row>
    <row r="48" spans="1:17" ht="18.75" customHeight="1">
      <c r="A48" s="26"/>
      <c r="B48" s="27"/>
      <c r="C48" s="27"/>
      <c r="D48" s="28"/>
      <c r="E48" s="29"/>
      <c r="F48" s="10"/>
      <c r="G48" s="9" t="s">
        <v>811</v>
      </c>
      <c r="H48" s="1729" t="str">
        <f>IF('③-別紙1.寄附講座実施計画の概要'!F226="","",'③-別紙1.寄附講座実施計画の概要'!F226)</f>
        <v/>
      </c>
      <c r="I48" s="1729"/>
      <c r="J48" s="1729"/>
      <c r="K48" s="1729"/>
      <c r="L48" s="8" t="s">
        <v>812</v>
      </c>
      <c r="M48" s="7"/>
      <c r="N48" s="1737" t="str">
        <f>IF('③-別紙1.寄附講座実施計画の概要'!L226="","",'③-別紙1.寄附講座実施計画の概要'!L226)</f>
        <v/>
      </c>
      <c r="O48" s="1737"/>
      <c r="P48" s="31"/>
      <c r="Q48" s="30"/>
    </row>
    <row r="49" spans="1:18" ht="6" customHeight="1">
      <c r="A49" s="26"/>
      <c r="B49" s="27"/>
      <c r="C49" s="27"/>
      <c r="D49" s="28"/>
      <c r="E49" s="29"/>
      <c r="F49" s="10"/>
      <c r="G49" s="9"/>
      <c r="H49" s="42"/>
      <c r="I49" s="42"/>
      <c r="J49" s="42"/>
      <c r="K49" s="42"/>
      <c r="M49" s="7"/>
      <c r="N49" s="7"/>
      <c r="O49" s="7"/>
      <c r="Q49" s="30"/>
    </row>
    <row r="50" spans="1:18" ht="18.75" customHeight="1">
      <c r="A50" s="26"/>
      <c r="B50" s="27"/>
      <c r="C50" s="27"/>
      <c r="D50" s="28"/>
      <c r="E50" s="29"/>
      <c r="F50" s="10"/>
      <c r="G50" s="8" t="s">
        <v>293</v>
      </c>
      <c r="H50" s="1729" t="str">
        <f>IF('③-別紙1.寄附講座実施計画の概要'!D227="","",'③-別紙1.寄附講座実施計画の概要'!D227)</f>
        <v/>
      </c>
      <c r="I50" s="1729"/>
      <c r="J50" s="1729"/>
      <c r="K50" s="1729"/>
      <c r="M50" s="1730" t="str">
        <f>_xlfn.LET(_xlpm.x,'③-別紙1.寄附講座実施計画の概要'!B227, IF(OR(_xlpm.x="", _xlpm.x="選択して下さい"), "", _xlpm.x))</f>
        <v/>
      </c>
      <c r="N50" s="1730"/>
      <c r="O50" s="1730"/>
      <c r="P50" s="31"/>
      <c r="Q50" s="30"/>
    </row>
    <row r="51" spans="1:18" ht="18.75" customHeight="1">
      <c r="A51" s="26"/>
      <c r="B51" s="27"/>
      <c r="C51" s="27"/>
      <c r="D51" s="28"/>
      <c r="E51" s="29"/>
      <c r="F51" s="10"/>
      <c r="G51" s="9" t="s">
        <v>811</v>
      </c>
      <c r="H51" s="1729" t="str">
        <f>IF('③-別紙1.寄附講座実施計画の概要'!F227="","",'③-別紙1.寄附講座実施計画の概要'!F227)</f>
        <v/>
      </c>
      <c r="I51" s="1729"/>
      <c r="J51" s="1729"/>
      <c r="K51" s="1729"/>
      <c r="L51" s="8" t="s">
        <v>812</v>
      </c>
      <c r="M51" s="7"/>
      <c r="N51" s="1737" t="str">
        <f>IF('③-別紙1.寄附講座実施計画の概要'!L227="","",'③-別紙1.寄附講座実施計画の概要'!L227)</f>
        <v/>
      </c>
      <c r="O51" s="1737"/>
      <c r="P51" s="31"/>
      <c r="Q51" s="30"/>
    </row>
    <row r="52" spans="1:18" ht="6" customHeight="1">
      <c r="A52" s="26"/>
      <c r="B52" s="27"/>
      <c r="C52" s="27"/>
      <c r="D52" s="28"/>
      <c r="E52" s="29"/>
      <c r="F52" s="10"/>
      <c r="G52" s="9"/>
      <c r="H52" s="42"/>
      <c r="I52" s="42"/>
      <c r="J52" s="42"/>
      <c r="K52" s="42"/>
      <c r="Q52" s="30"/>
    </row>
    <row r="53" spans="1:18" ht="18.75" customHeight="1">
      <c r="A53" s="26"/>
      <c r="B53" s="27"/>
      <c r="C53" s="27"/>
      <c r="D53" s="28"/>
      <c r="E53" s="29"/>
      <c r="F53" s="10"/>
      <c r="G53" s="8" t="s">
        <v>293</v>
      </c>
      <c r="H53" s="1729" t="str">
        <f>IF('③-別紙1.寄附講座実施計画の概要'!D228="","",'③-別紙1.寄附講座実施計画の概要'!D228)</f>
        <v/>
      </c>
      <c r="I53" s="1729"/>
      <c r="J53" s="1729"/>
      <c r="K53" s="1729"/>
      <c r="M53" s="1730" t="str">
        <f>_xlfn.LET(_xlpm.x,'③-別紙1.寄附講座実施計画の概要'!B228, IF(OR(_xlpm.x="", _xlpm.x="選択して下さい"), "", _xlpm.x))</f>
        <v/>
      </c>
      <c r="N53" s="1730"/>
      <c r="O53" s="1730"/>
      <c r="P53" s="31"/>
      <c r="Q53" s="30"/>
    </row>
    <row r="54" spans="1:18" ht="18.75" customHeight="1">
      <c r="A54" s="26"/>
      <c r="B54" s="27"/>
      <c r="C54" s="27"/>
      <c r="D54" s="28"/>
      <c r="E54" s="29"/>
      <c r="F54" s="10"/>
      <c r="G54" s="9" t="s">
        <v>811</v>
      </c>
      <c r="H54" s="1729" t="str">
        <f>IF('③-別紙1.寄附講座実施計画の概要'!F228="","",'③-別紙1.寄附講座実施計画の概要'!F228)</f>
        <v/>
      </c>
      <c r="I54" s="1729"/>
      <c r="J54" s="1729"/>
      <c r="K54" s="1729"/>
      <c r="L54" s="8" t="s">
        <v>812</v>
      </c>
      <c r="N54" s="1730" t="str">
        <f>IF('③-別紙1.寄附講座実施計画の概要'!L228="","",'③-別紙1.寄附講座実施計画の概要'!L228)</f>
        <v/>
      </c>
      <c r="O54" s="1730"/>
      <c r="P54" s="31"/>
      <c r="Q54" s="30"/>
    </row>
    <row r="55" spans="1:18" ht="131.44999999999999" customHeight="1">
      <c r="A55" s="1731" t="s">
        <v>813</v>
      </c>
      <c r="B55" s="1731"/>
      <c r="C55" s="1731"/>
      <c r="D55" s="1731"/>
      <c r="E55" s="1732">
        <f>'③-別紙1.寄附講座実施計画の概要'!A212</f>
        <v>0</v>
      </c>
      <c r="F55" s="1733"/>
      <c r="G55" s="1733"/>
      <c r="H55" s="1733"/>
      <c r="I55" s="1733"/>
      <c r="J55" s="1733"/>
      <c r="K55" s="1733"/>
      <c r="L55" s="1733"/>
      <c r="M55" s="1733"/>
      <c r="N55" s="1733"/>
      <c r="O55" s="1733"/>
      <c r="P55" s="1733"/>
      <c r="Q55" s="1733"/>
    </row>
    <row r="56" spans="1:18" ht="24" customHeight="1">
      <c r="A56" s="1734" t="s">
        <v>814</v>
      </c>
      <c r="B56" s="1734"/>
      <c r="C56" s="1734"/>
      <c r="D56" s="1734"/>
      <c r="E56" s="745" t="str">
        <f>IF('③-別紙1.寄附講座実施計画の概要'!C234="","",'③-別紙1.寄附講座実施計画の概要'!C234)</f>
        <v/>
      </c>
      <c r="F56" s="32" t="s">
        <v>286</v>
      </c>
      <c r="G56" s="750" t="str">
        <f>IF('③-別紙1.寄附講座実施計画の概要'!E234="","",'③-別紙1.寄附講座実施計画の概要'!E234)</f>
        <v/>
      </c>
      <c r="H56" s="37" t="s">
        <v>287</v>
      </c>
      <c r="I56" s="22"/>
      <c r="J56" s="1735" t="str">
        <f>IF(G56="□"," ※ 別添２）資機材概要 参照"," ")</f>
        <v xml:space="preserve"> </v>
      </c>
      <c r="K56" s="1735"/>
      <c r="L56" s="1735"/>
      <c r="M56" s="1735"/>
      <c r="N56" s="1735"/>
      <c r="O56" s="1735"/>
      <c r="P56" s="1735"/>
      <c r="Q56" s="1736"/>
    </row>
    <row r="58" spans="1:18" ht="21" customHeight="1">
      <c r="A58" s="8" t="s">
        <v>815</v>
      </c>
      <c r="R58" s="8" t="s">
        <v>816</v>
      </c>
    </row>
    <row r="59" spans="1:18" ht="24.95" customHeight="1">
      <c r="A59" s="1696" t="s">
        <v>817</v>
      </c>
      <c r="B59" s="1697"/>
      <c r="C59" s="1697"/>
      <c r="D59" s="1698"/>
      <c r="E59" s="1705" t="str">
        <f>IF('③-別紙1.寄附講座実施計画の概要'!A271="","",'③-別紙1.寄附講座実施計画の概要'!A271)</f>
        <v/>
      </c>
      <c r="F59" s="1706"/>
      <c r="G59" s="1706"/>
      <c r="H59" s="1706"/>
      <c r="I59" s="1707"/>
      <c r="J59" s="1696" t="s">
        <v>818</v>
      </c>
      <c r="K59" s="1714"/>
      <c r="L59" s="1715"/>
      <c r="M59" s="297" t="str">
        <f>IF('③-別紙1.寄附講座実施計画の概要'!B274="","",'③-別紙1.寄附講座実施計画の概要'!B274)</f>
        <v/>
      </c>
      <c r="N59" s="1722" t="s">
        <v>108</v>
      </c>
      <c r="O59" s="1722"/>
      <c r="P59" s="1722"/>
      <c r="Q59" s="1723"/>
    </row>
    <row r="60" spans="1:18" ht="24.95" customHeight="1">
      <c r="A60" s="1699"/>
      <c r="B60" s="1700"/>
      <c r="C60" s="1700"/>
      <c r="D60" s="1701"/>
      <c r="E60" s="1708"/>
      <c r="F60" s="1709"/>
      <c r="G60" s="1709"/>
      <c r="H60" s="1709"/>
      <c r="I60" s="1710"/>
      <c r="J60" s="1716"/>
      <c r="K60" s="1717"/>
      <c r="L60" s="1718"/>
      <c r="M60" s="749" t="str">
        <f>IF('③-別紙1.寄附講座実施計画の概要'!B275="","",'③-別紙1.寄附講座実施計画の概要'!B275)</f>
        <v/>
      </c>
      <c r="N60" s="1724" t="s">
        <v>805</v>
      </c>
      <c r="O60" s="1724"/>
      <c r="P60" s="1724"/>
      <c r="Q60" s="1725"/>
    </row>
    <row r="61" spans="1:18" ht="24.95" customHeight="1">
      <c r="A61" s="1702"/>
      <c r="B61" s="1703"/>
      <c r="C61" s="1703"/>
      <c r="D61" s="1704"/>
      <c r="E61" s="1711"/>
      <c r="F61" s="1712"/>
      <c r="G61" s="1712"/>
      <c r="H61" s="1712"/>
      <c r="I61" s="1713"/>
      <c r="J61" s="1719"/>
      <c r="K61" s="1720"/>
      <c r="L61" s="1721"/>
      <c r="M61" s="298" t="str">
        <f>IF('③-別紙1.寄附講座実施計画の概要'!B276="","",'③-別紙1.寄附講座実施計画の概要'!B276)</f>
        <v/>
      </c>
      <c r="N61" s="1726" t="s">
        <v>806</v>
      </c>
      <c r="O61" s="1726"/>
      <c r="P61" s="1726"/>
      <c r="Q61" s="1727"/>
    </row>
    <row r="62" spans="1:18" ht="23.25" customHeight="1">
      <c r="A62" s="1673" t="s">
        <v>819</v>
      </c>
      <c r="B62" s="1674"/>
      <c r="C62" s="1674"/>
      <c r="D62" s="1675"/>
      <c r="E62" s="1689" t="str">
        <f>IF('③-別紙1.寄附講座実施計画の概要'!D285="","",'③-別紙1.寄附講座実施計画の概要'!D285)</f>
        <v/>
      </c>
      <c r="F62" s="1690"/>
      <c r="G62" s="1690"/>
      <c r="H62" s="21" t="s">
        <v>202</v>
      </c>
      <c r="I62" s="1690" t="str">
        <f>IF('③-別紙1.寄附講座実施計画の概要'!G285="","",'③-別紙1.寄附講座実施計画の概要'!G285)</f>
        <v/>
      </c>
      <c r="J62" s="1690"/>
      <c r="K62" s="1690"/>
      <c r="L62" s="1690"/>
      <c r="M62" s="22"/>
      <c r="N62" s="22"/>
      <c r="O62" s="22"/>
      <c r="P62" s="22"/>
      <c r="Q62" s="23"/>
    </row>
    <row r="63" spans="1:18" ht="23.25" customHeight="1">
      <c r="A63" s="1673" t="s">
        <v>820</v>
      </c>
      <c r="B63" s="1674"/>
      <c r="C63" s="1674"/>
      <c r="D63" s="1675"/>
      <c r="E63" s="33" t="s">
        <v>354</v>
      </c>
      <c r="F63" s="34"/>
      <c r="G63" s="39" t="str">
        <f>IF('③-別紙1.寄附講座実施計画の概要'!F286="","",'③-別紙1.寄附講座実施計画の概要'!F286)</f>
        <v/>
      </c>
      <c r="H63" s="34" t="s">
        <v>225</v>
      </c>
      <c r="I63" s="34"/>
      <c r="J63" s="34"/>
      <c r="K63" s="34"/>
      <c r="L63" s="1691"/>
      <c r="M63" s="1691"/>
      <c r="N63" s="1691"/>
      <c r="O63" s="1691"/>
      <c r="P63" s="1691"/>
      <c r="Q63" s="1692"/>
    </row>
    <row r="64" spans="1:18" ht="23.25" customHeight="1">
      <c r="A64" s="1673"/>
      <c r="B64" s="1674"/>
      <c r="C64" s="1674"/>
      <c r="D64" s="1675"/>
      <c r="E64" s="1693" t="s">
        <v>355</v>
      </c>
      <c r="F64" s="1694"/>
      <c r="G64" s="40" t="str">
        <f>IF('③-別紙1.寄附講座実施計画の概要'!F287="","",'③-別紙1.寄附講座実施計画の概要'!F287)</f>
        <v/>
      </c>
      <c r="H64" s="35" t="s">
        <v>225</v>
      </c>
      <c r="I64" s="1695" t="s">
        <v>356</v>
      </c>
      <c r="J64" s="1695"/>
      <c r="K64" s="1728" t="str">
        <f>IF('③-別紙1.寄附講座実施計画の概要'!J287="","",'③-別紙1.寄附講座実施計画の概要'!J287)</f>
        <v/>
      </c>
      <c r="L64" s="1728"/>
      <c r="M64" s="1728"/>
      <c r="N64" s="1728"/>
      <c r="O64" s="1728"/>
      <c r="P64" s="1728"/>
      <c r="Q64" s="36" t="s">
        <v>821</v>
      </c>
    </row>
    <row r="65" spans="1:18" ht="34.5" customHeight="1">
      <c r="A65" s="1673" t="s">
        <v>822</v>
      </c>
      <c r="B65" s="1674"/>
      <c r="C65" s="1674"/>
      <c r="D65" s="1675"/>
      <c r="E65" s="1686" t="s">
        <v>774</v>
      </c>
      <c r="F65" s="1687"/>
      <c r="G65" s="1687"/>
      <c r="H65" s="1687"/>
      <c r="I65" s="1687"/>
      <c r="J65" s="1687"/>
      <c r="K65" s="1687"/>
      <c r="L65" s="1687"/>
      <c r="M65" s="1687"/>
      <c r="N65" s="1687"/>
      <c r="O65" s="1687"/>
      <c r="P65" s="1687"/>
      <c r="Q65" s="1688"/>
    </row>
    <row r="67" spans="1:18" ht="21" customHeight="1">
      <c r="A67" s="8" t="str">
        <f>IF($J$21="","４．予算概算","５．予算概算")</f>
        <v>４．予算概算</v>
      </c>
      <c r="R67" s="8" t="s">
        <v>823</v>
      </c>
    </row>
    <row r="68" spans="1:18" ht="26.25" customHeight="1">
      <c r="A68" s="1673" t="s">
        <v>824</v>
      </c>
      <c r="B68" s="1674"/>
      <c r="C68" s="1674"/>
      <c r="D68" s="1675"/>
      <c r="E68" s="1676">
        <f>'⑤-別紙2.予算概算'!B8/10000</f>
        <v>0</v>
      </c>
      <c r="F68" s="1677"/>
      <c r="G68" s="1677"/>
      <c r="H68" s="32"/>
      <c r="I68" s="1678" t="s">
        <v>825</v>
      </c>
      <c r="J68" s="1679"/>
      <c r="K68" s="1680"/>
      <c r="L68" s="1681" t="str">
        <f>IF('⑤-別紙2.予算概算'!$B$46=0,"なし","約"&amp;ROUND('⑤-別紙2.予算概算'!$B$46/10000,0)&amp;"万円")</f>
        <v>なし</v>
      </c>
      <c r="M68" s="1682"/>
      <c r="N68" s="1682"/>
      <c r="O68" s="1682"/>
      <c r="P68" s="1682"/>
      <c r="Q68" s="37"/>
    </row>
    <row r="69" spans="1:18" ht="26.25" customHeight="1">
      <c r="A69" s="1673" t="s">
        <v>826</v>
      </c>
      <c r="B69" s="1674"/>
      <c r="C69" s="1674"/>
      <c r="D69" s="1675"/>
      <c r="E69" s="1676">
        <f>'⑤-別紙2.予算概算'!P8/10000</f>
        <v>0</v>
      </c>
      <c r="F69" s="1677"/>
      <c r="G69" s="1677"/>
      <c r="H69" s="32"/>
      <c r="I69" s="1678" t="s">
        <v>825</v>
      </c>
      <c r="J69" s="1679"/>
      <c r="K69" s="1680"/>
      <c r="L69" s="1681" t="str">
        <f>IF('⑤-別紙2.予算概算'!$Q$46=0,"なし","約"&amp;ROUND('⑤-別紙2.予算概算'!$Q$46/10000,0)&amp;"万円")</f>
        <v>なし</v>
      </c>
      <c r="M69" s="1682"/>
      <c r="N69" s="1682"/>
      <c r="O69" s="1682"/>
      <c r="P69" s="1682"/>
      <c r="Q69" s="37"/>
    </row>
    <row r="70" spans="1:18" ht="41.25" customHeight="1">
      <c r="A70" s="1673" t="s">
        <v>827</v>
      </c>
      <c r="B70" s="1674"/>
      <c r="C70" s="1674"/>
      <c r="D70" s="1675"/>
      <c r="E70" s="1683" t="s">
        <v>828</v>
      </c>
      <c r="F70" s="1684"/>
      <c r="G70" s="1684"/>
      <c r="H70" s="1684"/>
      <c r="I70" s="1684"/>
      <c r="J70" s="1684"/>
      <c r="K70" s="1684"/>
      <c r="L70" s="1684"/>
      <c r="M70" s="1684"/>
      <c r="N70" s="1684"/>
      <c r="O70" s="1684"/>
      <c r="P70" s="1684"/>
      <c r="Q70" s="1685"/>
      <c r="R70" s="8" t="s">
        <v>829</v>
      </c>
    </row>
    <row r="71" spans="1:18" ht="26.25" customHeight="1">
      <c r="B71" s="38" t="str">
        <f>IF(E68=E69," ","※ 残余予算分は2024年4月1日以降の計画分につき、2025年度補助金の適用の可否については別途審査")</f>
        <v xml:space="preserve"> </v>
      </c>
      <c r="E71" s="10"/>
      <c r="F71" s="10"/>
      <c r="G71" s="10"/>
      <c r="L71" s="10"/>
      <c r="M71" s="10"/>
      <c r="N71" s="10"/>
      <c r="O71" s="10"/>
      <c r="P71" s="10"/>
    </row>
    <row r="72" spans="1:18" ht="24" customHeight="1">
      <c r="A72" s="8" t="str">
        <f>IF($J$21="","５．別添資料","６．別添資料")</f>
        <v>５．別添資料</v>
      </c>
      <c r="R72" s="8" t="s">
        <v>830</v>
      </c>
    </row>
    <row r="73" spans="1:18" ht="24" customHeight="1">
      <c r="A73" s="12" t="s">
        <v>831</v>
      </c>
      <c r="B73" s="8" t="s">
        <v>832</v>
      </c>
    </row>
    <row r="74" spans="1:18" ht="24" customHeight="1">
      <c r="A74" s="12" t="s">
        <v>833</v>
      </c>
      <c r="B74" s="8" t="s">
        <v>834</v>
      </c>
      <c r="R74" s="8" t="s">
        <v>835</v>
      </c>
    </row>
    <row r="75" spans="1:18" ht="24" customHeight="1"/>
  </sheetData>
  <mergeCells count="123">
    <mergeCell ref="P1:Q1"/>
    <mergeCell ref="A2:Q2"/>
    <mergeCell ref="O4:Q4"/>
    <mergeCell ref="O5:Q5"/>
    <mergeCell ref="A7:I7"/>
    <mergeCell ref="J7:Q7"/>
    <mergeCell ref="E12:I12"/>
    <mergeCell ref="J12:L12"/>
    <mergeCell ref="M12:Q12"/>
    <mergeCell ref="A13:I13"/>
    <mergeCell ref="A14:I14"/>
    <mergeCell ref="A8:I8"/>
    <mergeCell ref="J8:Q8"/>
    <mergeCell ref="A9:C9"/>
    <mergeCell ref="D9:Q9"/>
    <mergeCell ref="A10:B12"/>
    <mergeCell ref="C10:D10"/>
    <mergeCell ref="E10:Q10"/>
    <mergeCell ref="C11:D11"/>
    <mergeCell ref="E11:Q11"/>
    <mergeCell ref="C12:D12"/>
    <mergeCell ref="J13:L13"/>
    <mergeCell ref="J14:L14"/>
    <mergeCell ref="M13:P13"/>
    <mergeCell ref="M14:P14"/>
    <mergeCell ref="A19:E20"/>
    <mergeCell ref="F19:I19"/>
    <mergeCell ref="J19:Q19"/>
    <mergeCell ref="K20:L20"/>
    <mergeCell ref="M20:N20"/>
    <mergeCell ref="O20:P20"/>
    <mergeCell ref="A15:F15"/>
    <mergeCell ref="G15:J15"/>
    <mergeCell ref="K15:Q15"/>
    <mergeCell ref="A16:F17"/>
    <mergeCell ref="G16:J17"/>
    <mergeCell ref="A18:Q18"/>
    <mergeCell ref="A21:B21"/>
    <mergeCell ref="D21:E21"/>
    <mergeCell ref="K21:L21"/>
    <mergeCell ref="M21:N21"/>
    <mergeCell ref="O21:P21"/>
    <mergeCell ref="A22:E22"/>
    <mergeCell ref="F22:G22"/>
    <mergeCell ref="I22:J22"/>
    <mergeCell ref="K22:Q22"/>
    <mergeCell ref="N31:Q31"/>
    <mergeCell ref="A32:D32"/>
    <mergeCell ref="E32:G32"/>
    <mergeCell ref="I32:L32"/>
    <mergeCell ref="A33:D33"/>
    <mergeCell ref="E33:Q33"/>
    <mergeCell ref="A25:D25"/>
    <mergeCell ref="E25:Q25"/>
    <mergeCell ref="R25:AA27"/>
    <mergeCell ref="A26:D26"/>
    <mergeCell ref="E26:Q26"/>
    <mergeCell ref="A29:D31"/>
    <mergeCell ref="E29:I31"/>
    <mergeCell ref="J29:L31"/>
    <mergeCell ref="N29:Q29"/>
    <mergeCell ref="N30:Q30"/>
    <mergeCell ref="A34:D34"/>
    <mergeCell ref="E34:Q34"/>
    <mergeCell ref="A35:D39"/>
    <mergeCell ref="H35:K35"/>
    <mergeCell ref="M35:O35"/>
    <mergeCell ref="H36:K36"/>
    <mergeCell ref="N36:O36"/>
    <mergeCell ref="H38:K38"/>
    <mergeCell ref="M38:O38"/>
    <mergeCell ref="H39:K39"/>
    <mergeCell ref="H45:K45"/>
    <mergeCell ref="N45:O45"/>
    <mergeCell ref="H47:K47"/>
    <mergeCell ref="M47:O47"/>
    <mergeCell ref="H48:K48"/>
    <mergeCell ref="N48:O48"/>
    <mergeCell ref="N39:O39"/>
    <mergeCell ref="H41:K41"/>
    <mergeCell ref="M41:O41"/>
    <mergeCell ref="H42:K42"/>
    <mergeCell ref="N42:O42"/>
    <mergeCell ref="H44:K44"/>
    <mergeCell ref="M44:O44"/>
    <mergeCell ref="H54:K54"/>
    <mergeCell ref="N54:O54"/>
    <mergeCell ref="A55:D55"/>
    <mergeCell ref="E55:Q55"/>
    <mergeCell ref="A56:D56"/>
    <mergeCell ref="J56:Q56"/>
    <mergeCell ref="H50:K50"/>
    <mergeCell ref="M50:O50"/>
    <mergeCell ref="H51:K51"/>
    <mergeCell ref="N51:O51"/>
    <mergeCell ref="H53:K53"/>
    <mergeCell ref="M53:O53"/>
    <mergeCell ref="A62:D62"/>
    <mergeCell ref="E62:G62"/>
    <mergeCell ref="I62:L62"/>
    <mergeCell ref="A63:D64"/>
    <mergeCell ref="L63:Q63"/>
    <mergeCell ref="E64:F64"/>
    <mergeCell ref="I64:J64"/>
    <mergeCell ref="A59:D61"/>
    <mergeCell ref="E59:I61"/>
    <mergeCell ref="J59:L61"/>
    <mergeCell ref="N59:Q59"/>
    <mergeCell ref="N60:Q60"/>
    <mergeCell ref="N61:Q61"/>
    <mergeCell ref="K64:P64"/>
    <mergeCell ref="A69:D69"/>
    <mergeCell ref="E69:G69"/>
    <mergeCell ref="I69:K69"/>
    <mergeCell ref="L69:P69"/>
    <mergeCell ref="A70:D70"/>
    <mergeCell ref="E70:Q70"/>
    <mergeCell ref="A65:D65"/>
    <mergeCell ref="E65:Q65"/>
    <mergeCell ref="A68:D68"/>
    <mergeCell ref="E68:G68"/>
    <mergeCell ref="I68:K68"/>
    <mergeCell ref="L68:P68"/>
  </mergeCells>
  <phoneticPr fontId="4"/>
  <dataValidations count="1">
    <dataValidation type="list" allowBlank="1" showInputMessage="1" showErrorMessage="1" sqref="Q14" xr:uid="{5701EAB7-B8D2-4080-A74B-E9157DC73BE3}">
      <formula1>"プルダウン,なし,レベル1,レベル2"</formula1>
    </dataValidation>
  </dataValidations>
  <printOptions horizontalCentered="1"/>
  <pageMargins left="0.70866141732283472" right="0.70866141732283472" top="0.55118110236220474" bottom="0.55118110236220474" header="0.31496062992125984" footer="0.31496062992125984"/>
  <pageSetup paperSize="9" scale="76" fitToHeight="0" orientation="portrait" r:id="rId1"/>
  <rowBreaks count="1" manualBreakCount="1">
    <brk id="43" max="16"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0D574-0862-4E89-B868-020837044B42}">
  <sheetPr codeName="Sheet15">
    <tabColor rgb="FFFFCCFF"/>
    <pageSetUpPr fitToPage="1"/>
  </sheetPr>
  <dimension ref="A1:H48"/>
  <sheetViews>
    <sheetView view="pageBreakPreview" zoomScale="60" zoomScaleNormal="100" workbookViewId="0"/>
  </sheetViews>
  <sheetFormatPr defaultRowHeight="14.1"/>
  <cols>
    <col min="1" max="1" width="16.28515625" style="5" customWidth="1"/>
    <col min="2" max="2" width="12.42578125" style="5" customWidth="1"/>
    <col min="3" max="3" width="78.85546875" style="5" customWidth="1"/>
    <col min="4" max="4" width="15.140625" style="5" customWidth="1"/>
    <col min="5" max="5" width="15.85546875" style="5" customWidth="1"/>
    <col min="6" max="6" width="14.42578125" style="5" customWidth="1"/>
    <col min="7" max="7" width="15.42578125" style="5" customWidth="1"/>
    <col min="8" max="8" width="25.42578125" style="5" customWidth="1"/>
    <col min="9" max="246" width="8.7109375" style="5"/>
    <col min="247" max="247" width="0.140625" style="5" customWidth="1"/>
    <col min="248" max="248" width="4.5703125" style="5" customWidth="1"/>
    <col min="249" max="249" width="3.42578125" style="5" customWidth="1"/>
    <col min="250" max="250" width="4.42578125" style="5" customWidth="1"/>
    <col min="251" max="251" width="3.42578125" style="5" customWidth="1"/>
    <col min="252" max="252" width="9.85546875" style="5" customWidth="1"/>
    <col min="253" max="253" width="7.42578125" style="5" customWidth="1"/>
    <col min="254" max="254" width="8.5703125" style="5" customWidth="1"/>
    <col min="255" max="255" width="7.42578125" style="5" customWidth="1"/>
    <col min="256" max="256" width="20.85546875" style="5" customWidth="1"/>
    <col min="257" max="257" width="18.140625" style="5" customWidth="1"/>
    <col min="258" max="258" width="9.85546875" style="5" customWidth="1"/>
    <col min="259" max="259" width="7.42578125" style="5" customWidth="1"/>
    <col min="260" max="260" width="8.42578125" style="5" customWidth="1"/>
    <col min="261" max="261" width="7.42578125" style="5" customWidth="1"/>
    <col min="262" max="262" width="26.140625" style="5" customWidth="1"/>
    <col min="263" max="263" width="21.140625" style="5" customWidth="1"/>
    <col min="264" max="502" width="8.7109375" style="5"/>
    <col min="503" max="503" width="0.140625" style="5" customWidth="1"/>
    <col min="504" max="504" width="4.5703125" style="5" customWidth="1"/>
    <col min="505" max="505" width="3.42578125" style="5" customWidth="1"/>
    <col min="506" max="506" width="4.42578125" style="5" customWidth="1"/>
    <col min="507" max="507" width="3.42578125" style="5" customWidth="1"/>
    <col min="508" max="508" width="9.85546875" style="5" customWidth="1"/>
    <col min="509" max="509" width="7.42578125" style="5" customWidth="1"/>
    <col min="510" max="510" width="8.5703125" style="5" customWidth="1"/>
    <col min="511" max="511" width="7.42578125" style="5" customWidth="1"/>
    <col min="512" max="512" width="20.85546875" style="5" customWidth="1"/>
    <col min="513" max="513" width="18.140625" style="5" customWidth="1"/>
    <col min="514" max="514" width="9.85546875" style="5" customWidth="1"/>
    <col min="515" max="515" width="7.42578125" style="5" customWidth="1"/>
    <col min="516" max="516" width="8.42578125" style="5" customWidth="1"/>
    <col min="517" max="517" width="7.42578125" style="5" customWidth="1"/>
    <col min="518" max="518" width="26.140625" style="5" customWidth="1"/>
    <col min="519" max="519" width="21.140625" style="5" customWidth="1"/>
    <col min="520" max="758" width="8.7109375" style="5"/>
    <col min="759" max="759" width="0.140625" style="5" customWidth="1"/>
    <col min="760" max="760" width="4.5703125" style="5" customWidth="1"/>
    <col min="761" max="761" width="3.42578125" style="5" customWidth="1"/>
    <col min="762" max="762" width="4.42578125" style="5" customWidth="1"/>
    <col min="763" max="763" width="3.42578125" style="5" customWidth="1"/>
    <col min="764" max="764" width="9.85546875" style="5" customWidth="1"/>
    <col min="765" max="765" width="7.42578125" style="5" customWidth="1"/>
    <col min="766" max="766" width="8.5703125" style="5" customWidth="1"/>
    <col min="767" max="767" width="7.42578125" style="5" customWidth="1"/>
    <col min="768" max="768" width="20.85546875" style="5" customWidth="1"/>
    <col min="769" max="769" width="18.140625" style="5" customWidth="1"/>
    <col min="770" max="770" width="9.85546875" style="5" customWidth="1"/>
    <col min="771" max="771" width="7.42578125" style="5" customWidth="1"/>
    <col min="772" max="772" width="8.42578125" style="5" customWidth="1"/>
    <col min="773" max="773" width="7.42578125" style="5" customWidth="1"/>
    <col min="774" max="774" width="26.140625" style="5" customWidth="1"/>
    <col min="775" max="775" width="21.140625" style="5" customWidth="1"/>
    <col min="776" max="1014" width="8.7109375" style="5"/>
    <col min="1015" max="1015" width="0.140625" style="5" customWidth="1"/>
    <col min="1016" max="1016" width="4.5703125" style="5" customWidth="1"/>
    <col min="1017" max="1017" width="3.42578125" style="5" customWidth="1"/>
    <col min="1018" max="1018" width="4.42578125" style="5" customWidth="1"/>
    <col min="1019" max="1019" width="3.42578125" style="5" customWidth="1"/>
    <col min="1020" max="1020" width="9.85546875" style="5" customWidth="1"/>
    <col min="1021" max="1021" width="7.42578125" style="5" customWidth="1"/>
    <col min="1022" max="1022" width="8.5703125" style="5" customWidth="1"/>
    <col min="1023" max="1023" width="7.42578125" style="5" customWidth="1"/>
    <col min="1024" max="1024" width="20.85546875" style="5" customWidth="1"/>
    <col min="1025" max="1025" width="18.140625" style="5" customWidth="1"/>
    <col min="1026" max="1026" width="9.85546875" style="5" customWidth="1"/>
    <col min="1027" max="1027" width="7.42578125" style="5" customWidth="1"/>
    <col min="1028" max="1028" width="8.42578125" style="5" customWidth="1"/>
    <col min="1029" max="1029" width="7.42578125" style="5" customWidth="1"/>
    <col min="1030" max="1030" width="26.140625" style="5" customWidth="1"/>
    <col min="1031" max="1031" width="21.140625" style="5" customWidth="1"/>
    <col min="1032" max="1270" width="8.7109375" style="5"/>
    <col min="1271" max="1271" width="0.140625" style="5" customWidth="1"/>
    <col min="1272" max="1272" width="4.5703125" style="5" customWidth="1"/>
    <col min="1273" max="1273" width="3.42578125" style="5" customWidth="1"/>
    <col min="1274" max="1274" width="4.42578125" style="5" customWidth="1"/>
    <col min="1275" max="1275" width="3.42578125" style="5" customWidth="1"/>
    <col min="1276" max="1276" width="9.85546875" style="5" customWidth="1"/>
    <col min="1277" max="1277" width="7.42578125" style="5" customWidth="1"/>
    <col min="1278" max="1278" width="8.5703125" style="5" customWidth="1"/>
    <col min="1279" max="1279" width="7.42578125" style="5" customWidth="1"/>
    <col min="1280" max="1280" width="20.85546875" style="5" customWidth="1"/>
    <col min="1281" max="1281" width="18.140625" style="5" customWidth="1"/>
    <col min="1282" max="1282" width="9.85546875" style="5" customWidth="1"/>
    <col min="1283" max="1283" width="7.42578125" style="5" customWidth="1"/>
    <col min="1284" max="1284" width="8.42578125" style="5" customWidth="1"/>
    <col min="1285" max="1285" width="7.42578125" style="5" customWidth="1"/>
    <col min="1286" max="1286" width="26.140625" style="5" customWidth="1"/>
    <col min="1287" max="1287" width="21.140625" style="5" customWidth="1"/>
    <col min="1288" max="1526" width="8.7109375" style="5"/>
    <col min="1527" max="1527" width="0.140625" style="5" customWidth="1"/>
    <col min="1528" max="1528" width="4.5703125" style="5" customWidth="1"/>
    <col min="1529" max="1529" width="3.42578125" style="5" customWidth="1"/>
    <col min="1530" max="1530" width="4.42578125" style="5" customWidth="1"/>
    <col min="1531" max="1531" width="3.42578125" style="5" customWidth="1"/>
    <col min="1532" max="1532" width="9.85546875" style="5" customWidth="1"/>
    <col min="1533" max="1533" width="7.42578125" style="5" customWidth="1"/>
    <col min="1534" max="1534" width="8.5703125" style="5" customWidth="1"/>
    <col min="1535" max="1535" width="7.42578125" style="5" customWidth="1"/>
    <col min="1536" max="1536" width="20.85546875" style="5" customWidth="1"/>
    <col min="1537" max="1537" width="18.140625" style="5" customWidth="1"/>
    <col min="1538" max="1538" width="9.85546875" style="5" customWidth="1"/>
    <col min="1539" max="1539" width="7.42578125" style="5" customWidth="1"/>
    <col min="1540" max="1540" width="8.42578125" style="5" customWidth="1"/>
    <col min="1541" max="1541" width="7.42578125" style="5" customWidth="1"/>
    <col min="1542" max="1542" width="26.140625" style="5" customWidth="1"/>
    <col min="1543" max="1543" width="21.140625" style="5" customWidth="1"/>
    <col min="1544" max="1782" width="8.7109375" style="5"/>
    <col min="1783" max="1783" width="0.140625" style="5" customWidth="1"/>
    <col min="1784" max="1784" width="4.5703125" style="5" customWidth="1"/>
    <col min="1785" max="1785" width="3.42578125" style="5" customWidth="1"/>
    <col min="1786" max="1786" width="4.42578125" style="5" customWidth="1"/>
    <col min="1787" max="1787" width="3.42578125" style="5" customWidth="1"/>
    <col min="1788" max="1788" width="9.85546875" style="5" customWidth="1"/>
    <col min="1789" max="1789" width="7.42578125" style="5" customWidth="1"/>
    <col min="1790" max="1790" width="8.5703125" style="5" customWidth="1"/>
    <col min="1791" max="1791" width="7.42578125" style="5" customWidth="1"/>
    <col min="1792" max="1792" width="20.85546875" style="5" customWidth="1"/>
    <col min="1793" max="1793" width="18.140625" style="5" customWidth="1"/>
    <col min="1794" max="1794" width="9.85546875" style="5" customWidth="1"/>
    <col min="1795" max="1795" width="7.42578125" style="5" customWidth="1"/>
    <col min="1796" max="1796" width="8.42578125" style="5" customWidth="1"/>
    <col min="1797" max="1797" width="7.42578125" style="5" customWidth="1"/>
    <col min="1798" max="1798" width="26.140625" style="5" customWidth="1"/>
    <col min="1799" max="1799" width="21.140625" style="5" customWidth="1"/>
    <col min="1800" max="2038" width="8.7109375" style="5"/>
    <col min="2039" max="2039" width="0.140625" style="5" customWidth="1"/>
    <col min="2040" max="2040" width="4.5703125" style="5" customWidth="1"/>
    <col min="2041" max="2041" width="3.42578125" style="5" customWidth="1"/>
    <col min="2042" max="2042" width="4.42578125" style="5" customWidth="1"/>
    <col min="2043" max="2043" width="3.42578125" style="5" customWidth="1"/>
    <col min="2044" max="2044" width="9.85546875" style="5" customWidth="1"/>
    <col min="2045" max="2045" width="7.42578125" style="5" customWidth="1"/>
    <col min="2046" max="2046" width="8.5703125" style="5" customWidth="1"/>
    <col min="2047" max="2047" width="7.42578125" style="5" customWidth="1"/>
    <col min="2048" max="2048" width="20.85546875" style="5" customWidth="1"/>
    <col min="2049" max="2049" width="18.140625" style="5" customWidth="1"/>
    <col min="2050" max="2050" width="9.85546875" style="5" customWidth="1"/>
    <col min="2051" max="2051" width="7.42578125" style="5" customWidth="1"/>
    <col min="2052" max="2052" width="8.42578125" style="5" customWidth="1"/>
    <col min="2053" max="2053" width="7.42578125" style="5" customWidth="1"/>
    <col min="2054" max="2054" width="26.140625" style="5" customWidth="1"/>
    <col min="2055" max="2055" width="21.140625" style="5" customWidth="1"/>
    <col min="2056" max="2294" width="8.7109375" style="5"/>
    <col min="2295" max="2295" width="0.140625" style="5" customWidth="1"/>
    <col min="2296" max="2296" width="4.5703125" style="5" customWidth="1"/>
    <col min="2297" max="2297" width="3.42578125" style="5" customWidth="1"/>
    <col min="2298" max="2298" width="4.42578125" style="5" customWidth="1"/>
    <col min="2299" max="2299" width="3.42578125" style="5" customWidth="1"/>
    <col min="2300" max="2300" width="9.85546875" style="5" customWidth="1"/>
    <col min="2301" max="2301" width="7.42578125" style="5" customWidth="1"/>
    <col min="2302" max="2302" width="8.5703125" style="5" customWidth="1"/>
    <col min="2303" max="2303" width="7.42578125" style="5" customWidth="1"/>
    <col min="2304" max="2304" width="20.85546875" style="5" customWidth="1"/>
    <col min="2305" max="2305" width="18.140625" style="5" customWidth="1"/>
    <col min="2306" max="2306" width="9.85546875" style="5" customWidth="1"/>
    <col min="2307" max="2307" width="7.42578125" style="5" customWidth="1"/>
    <col min="2308" max="2308" width="8.42578125" style="5" customWidth="1"/>
    <col min="2309" max="2309" width="7.42578125" style="5" customWidth="1"/>
    <col min="2310" max="2310" width="26.140625" style="5" customWidth="1"/>
    <col min="2311" max="2311" width="21.140625" style="5" customWidth="1"/>
    <col min="2312" max="2550" width="8.7109375" style="5"/>
    <col min="2551" max="2551" width="0.140625" style="5" customWidth="1"/>
    <col min="2552" max="2552" width="4.5703125" style="5" customWidth="1"/>
    <col min="2553" max="2553" width="3.42578125" style="5" customWidth="1"/>
    <col min="2554" max="2554" width="4.42578125" style="5" customWidth="1"/>
    <col min="2555" max="2555" width="3.42578125" style="5" customWidth="1"/>
    <col min="2556" max="2556" width="9.85546875" style="5" customWidth="1"/>
    <col min="2557" max="2557" width="7.42578125" style="5" customWidth="1"/>
    <col min="2558" max="2558" width="8.5703125" style="5" customWidth="1"/>
    <col min="2559" max="2559" width="7.42578125" style="5" customWidth="1"/>
    <col min="2560" max="2560" width="20.85546875" style="5" customWidth="1"/>
    <col min="2561" max="2561" width="18.140625" style="5" customWidth="1"/>
    <col min="2562" max="2562" width="9.85546875" style="5" customWidth="1"/>
    <col min="2563" max="2563" width="7.42578125" style="5" customWidth="1"/>
    <col min="2564" max="2564" width="8.42578125" style="5" customWidth="1"/>
    <col min="2565" max="2565" width="7.42578125" style="5" customWidth="1"/>
    <col min="2566" max="2566" width="26.140625" style="5" customWidth="1"/>
    <col min="2567" max="2567" width="21.140625" style="5" customWidth="1"/>
    <col min="2568" max="2806" width="8.7109375" style="5"/>
    <col min="2807" max="2807" width="0.140625" style="5" customWidth="1"/>
    <col min="2808" max="2808" width="4.5703125" style="5" customWidth="1"/>
    <col min="2809" max="2809" width="3.42578125" style="5" customWidth="1"/>
    <col min="2810" max="2810" width="4.42578125" style="5" customWidth="1"/>
    <col min="2811" max="2811" width="3.42578125" style="5" customWidth="1"/>
    <col min="2812" max="2812" width="9.85546875" style="5" customWidth="1"/>
    <col min="2813" max="2813" width="7.42578125" style="5" customWidth="1"/>
    <col min="2814" max="2814" width="8.5703125" style="5" customWidth="1"/>
    <col min="2815" max="2815" width="7.42578125" style="5" customWidth="1"/>
    <col min="2816" max="2816" width="20.85546875" style="5" customWidth="1"/>
    <col min="2817" max="2817" width="18.140625" style="5" customWidth="1"/>
    <col min="2818" max="2818" width="9.85546875" style="5" customWidth="1"/>
    <col min="2819" max="2819" width="7.42578125" style="5" customWidth="1"/>
    <col min="2820" max="2820" width="8.42578125" style="5" customWidth="1"/>
    <col min="2821" max="2821" width="7.42578125" style="5" customWidth="1"/>
    <col min="2822" max="2822" width="26.140625" style="5" customWidth="1"/>
    <col min="2823" max="2823" width="21.140625" style="5" customWidth="1"/>
    <col min="2824" max="3062" width="8.7109375" style="5"/>
    <col min="3063" max="3063" width="0.140625" style="5" customWidth="1"/>
    <col min="3064" max="3064" width="4.5703125" style="5" customWidth="1"/>
    <col min="3065" max="3065" width="3.42578125" style="5" customWidth="1"/>
    <col min="3066" max="3066" width="4.42578125" style="5" customWidth="1"/>
    <col min="3067" max="3067" width="3.42578125" style="5" customWidth="1"/>
    <col min="3068" max="3068" width="9.85546875" style="5" customWidth="1"/>
    <col min="3069" max="3069" width="7.42578125" style="5" customWidth="1"/>
    <col min="3070" max="3070" width="8.5703125" style="5" customWidth="1"/>
    <col min="3071" max="3071" width="7.42578125" style="5" customWidth="1"/>
    <col min="3072" max="3072" width="20.85546875" style="5" customWidth="1"/>
    <col min="3073" max="3073" width="18.140625" style="5" customWidth="1"/>
    <col min="3074" max="3074" width="9.85546875" style="5" customWidth="1"/>
    <col min="3075" max="3075" width="7.42578125" style="5" customWidth="1"/>
    <col min="3076" max="3076" width="8.42578125" style="5" customWidth="1"/>
    <col min="3077" max="3077" width="7.42578125" style="5" customWidth="1"/>
    <col min="3078" max="3078" width="26.140625" style="5" customWidth="1"/>
    <col min="3079" max="3079" width="21.140625" style="5" customWidth="1"/>
    <col min="3080" max="3318" width="8.7109375" style="5"/>
    <col min="3319" max="3319" width="0.140625" style="5" customWidth="1"/>
    <col min="3320" max="3320" width="4.5703125" style="5" customWidth="1"/>
    <col min="3321" max="3321" width="3.42578125" style="5" customWidth="1"/>
    <col min="3322" max="3322" width="4.42578125" style="5" customWidth="1"/>
    <col min="3323" max="3323" width="3.42578125" style="5" customWidth="1"/>
    <col min="3324" max="3324" width="9.85546875" style="5" customWidth="1"/>
    <col min="3325" max="3325" width="7.42578125" style="5" customWidth="1"/>
    <col min="3326" max="3326" width="8.5703125" style="5" customWidth="1"/>
    <col min="3327" max="3327" width="7.42578125" style="5" customWidth="1"/>
    <col min="3328" max="3328" width="20.85546875" style="5" customWidth="1"/>
    <col min="3329" max="3329" width="18.140625" style="5" customWidth="1"/>
    <col min="3330" max="3330" width="9.85546875" style="5" customWidth="1"/>
    <col min="3331" max="3331" width="7.42578125" style="5" customWidth="1"/>
    <col min="3332" max="3332" width="8.42578125" style="5" customWidth="1"/>
    <col min="3333" max="3333" width="7.42578125" style="5" customWidth="1"/>
    <col min="3334" max="3334" width="26.140625" style="5" customWidth="1"/>
    <col min="3335" max="3335" width="21.140625" style="5" customWidth="1"/>
    <col min="3336" max="3574" width="8.7109375" style="5"/>
    <col min="3575" max="3575" width="0.140625" style="5" customWidth="1"/>
    <col min="3576" max="3576" width="4.5703125" style="5" customWidth="1"/>
    <col min="3577" max="3577" width="3.42578125" style="5" customWidth="1"/>
    <col min="3578" max="3578" width="4.42578125" style="5" customWidth="1"/>
    <col min="3579" max="3579" width="3.42578125" style="5" customWidth="1"/>
    <col min="3580" max="3580" width="9.85546875" style="5" customWidth="1"/>
    <col min="3581" max="3581" width="7.42578125" style="5" customWidth="1"/>
    <col min="3582" max="3582" width="8.5703125" style="5" customWidth="1"/>
    <col min="3583" max="3583" width="7.42578125" style="5" customWidth="1"/>
    <col min="3584" max="3584" width="20.85546875" style="5" customWidth="1"/>
    <col min="3585" max="3585" width="18.140625" style="5" customWidth="1"/>
    <col min="3586" max="3586" width="9.85546875" style="5" customWidth="1"/>
    <col min="3587" max="3587" width="7.42578125" style="5" customWidth="1"/>
    <col min="3588" max="3588" width="8.42578125" style="5" customWidth="1"/>
    <col min="3589" max="3589" width="7.42578125" style="5" customWidth="1"/>
    <col min="3590" max="3590" width="26.140625" style="5" customWidth="1"/>
    <col min="3591" max="3591" width="21.140625" style="5" customWidth="1"/>
    <col min="3592" max="3830" width="8.7109375" style="5"/>
    <col min="3831" max="3831" width="0.140625" style="5" customWidth="1"/>
    <col min="3832" max="3832" width="4.5703125" style="5" customWidth="1"/>
    <col min="3833" max="3833" width="3.42578125" style="5" customWidth="1"/>
    <col min="3834" max="3834" width="4.42578125" style="5" customWidth="1"/>
    <col min="3835" max="3835" width="3.42578125" style="5" customWidth="1"/>
    <col min="3836" max="3836" width="9.85546875" style="5" customWidth="1"/>
    <col min="3837" max="3837" width="7.42578125" style="5" customWidth="1"/>
    <col min="3838" max="3838" width="8.5703125" style="5" customWidth="1"/>
    <col min="3839" max="3839" width="7.42578125" style="5" customWidth="1"/>
    <col min="3840" max="3840" width="20.85546875" style="5" customWidth="1"/>
    <col min="3841" max="3841" width="18.140625" style="5" customWidth="1"/>
    <col min="3842" max="3842" width="9.85546875" style="5" customWidth="1"/>
    <col min="3843" max="3843" width="7.42578125" style="5" customWidth="1"/>
    <col min="3844" max="3844" width="8.42578125" style="5" customWidth="1"/>
    <col min="3845" max="3845" width="7.42578125" style="5" customWidth="1"/>
    <col min="3846" max="3846" width="26.140625" style="5" customWidth="1"/>
    <col min="3847" max="3847" width="21.140625" style="5" customWidth="1"/>
    <col min="3848" max="4086" width="8.7109375" style="5"/>
    <col min="4087" max="4087" width="0.140625" style="5" customWidth="1"/>
    <col min="4088" max="4088" width="4.5703125" style="5" customWidth="1"/>
    <col min="4089" max="4089" width="3.42578125" style="5" customWidth="1"/>
    <col min="4090" max="4090" width="4.42578125" style="5" customWidth="1"/>
    <col min="4091" max="4091" width="3.42578125" style="5" customWidth="1"/>
    <col min="4092" max="4092" width="9.85546875" style="5" customWidth="1"/>
    <col min="4093" max="4093" width="7.42578125" style="5" customWidth="1"/>
    <col min="4094" max="4094" width="8.5703125" style="5" customWidth="1"/>
    <col min="4095" max="4095" width="7.42578125" style="5" customWidth="1"/>
    <col min="4096" max="4096" width="20.85546875" style="5" customWidth="1"/>
    <col min="4097" max="4097" width="18.140625" style="5" customWidth="1"/>
    <col min="4098" max="4098" width="9.85546875" style="5" customWidth="1"/>
    <col min="4099" max="4099" width="7.42578125" style="5" customWidth="1"/>
    <col min="4100" max="4100" width="8.42578125" style="5" customWidth="1"/>
    <col min="4101" max="4101" width="7.42578125" style="5" customWidth="1"/>
    <col min="4102" max="4102" width="26.140625" style="5" customWidth="1"/>
    <col min="4103" max="4103" width="21.140625" style="5" customWidth="1"/>
    <col min="4104" max="4342" width="8.7109375" style="5"/>
    <col min="4343" max="4343" width="0.140625" style="5" customWidth="1"/>
    <col min="4344" max="4344" width="4.5703125" style="5" customWidth="1"/>
    <col min="4345" max="4345" width="3.42578125" style="5" customWidth="1"/>
    <col min="4346" max="4346" width="4.42578125" style="5" customWidth="1"/>
    <col min="4347" max="4347" width="3.42578125" style="5" customWidth="1"/>
    <col min="4348" max="4348" width="9.85546875" style="5" customWidth="1"/>
    <col min="4349" max="4349" width="7.42578125" style="5" customWidth="1"/>
    <col min="4350" max="4350" width="8.5703125" style="5" customWidth="1"/>
    <col min="4351" max="4351" width="7.42578125" style="5" customWidth="1"/>
    <col min="4352" max="4352" width="20.85546875" style="5" customWidth="1"/>
    <col min="4353" max="4353" width="18.140625" style="5" customWidth="1"/>
    <col min="4354" max="4354" width="9.85546875" style="5" customWidth="1"/>
    <col min="4355" max="4355" width="7.42578125" style="5" customWidth="1"/>
    <col min="4356" max="4356" width="8.42578125" style="5" customWidth="1"/>
    <col min="4357" max="4357" width="7.42578125" style="5" customWidth="1"/>
    <col min="4358" max="4358" width="26.140625" style="5" customWidth="1"/>
    <col min="4359" max="4359" width="21.140625" style="5" customWidth="1"/>
    <col min="4360" max="4598" width="8.7109375" style="5"/>
    <col min="4599" max="4599" width="0.140625" style="5" customWidth="1"/>
    <col min="4600" max="4600" width="4.5703125" style="5" customWidth="1"/>
    <col min="4601" max="4601" width="3.42578125" style="5" customWidth="1"/>
    <col min="4602" max="4602" width="4.42578125" style="5" customWidth="1"/>
    <col min="4603" max="4603" width="3.42578125" style="5" customWidth="1"/>
    <col min="4604" max="4604" width="9.85546875" style="5" customWidth="1"/>
    <col min="4605" max="4605" width="7.42578125" style="5" customWidth="1"/>
    <col min="4606" max="4606" width="8.5703125" style="5" customWidth="1"/>
    <col min="4607" max="4607" width="7.42578125" style="5" customWidth="1"/>
    <col min="4608" max="4608" width="20.85546875" style="5" customWidth="1"/>
    <col min="4609" max="4609" width="18.140625" style="5" customWidth="1"/>
    <col min="4610" max="4610" width="9.85546875" style="5" customWidth="1"/>
    <col min="4611" max="4611" width="7.42578125" style="5" customWidth="1"/>
    <col min="4612" max="4612" width="8.42578125" style="5" customWidth="1"/>
    <col min="4613" max="4613" width="7.42578125" style="5" customWidth="1"/>
    <col min="4614" max="4614" width="26.140625" style="5" customWidth="1"/>
    <col min="4615" max="4615" width="21.140625" style="5" customWidth="1"/>
    <col min="4616" max="4854" width="8.7109375" style="5"/>
    <col min="4855" max="4855" width="0.140625" style="5" customWidth="1"/>
    <col min="4856" max="4856" width="4.5703125" style="5" customWidth="1"/>
    <col min="4857" max="4857" width="3.42578125" style="5" customWidth="1"/>
    <col min="4858" max="4858" width="4.42578125" style="5" customWidth="1"/>
    <col min="4859" max="4859" width="3.42578125" style="5" customWidth="1"/>
    <col min="4860" max="4860" width="9.85546875" style="5" customWidth="1"/>
    <col min="4861" max="4861" width="7.42578125" style="5" customWidth="1"/>
    <col min="4862" max="4862" width="8.5703125" style="5" customWidth="1"/>
    <col min="4863" max="4863" width="7.42578125" style="5" customWidth="1"/>
    <col min="4864" max="4864" width="20.85546875" style="5" customWidth="1"/>
    <col min="4865" max="4865" width="18.140625" style="5" customWidth="1"/>
    <col min="4866" max="4866" width="9.85546875" style="5" customWidth="1"/>
    <col min="4867" max="4867" width="7.42578125" style="5" customWidth="1"/>
    <col min="4868" max="4868" width="8.42578125" style="5" customWidth="1"/>
    <col min="4869" max="4869" width="7.42578125" style="5" customWidth="1"/>
    <col min="4870" max="4870" width="26.140625" style="5" customWidth="1"/>
    <col min="4871" max="4871" width="21.140625" style="5" customWidth="1"/>
    <col min="4872" max="5110" width="8.7109375" style="5"/>
    <col min="5111" max="5111" width="0.140625" style="5" customWidth="1"/>
    <col min="5112" max="5112" width="4.5703125" style="5" customWidth="1"/>
    <col min="5113" max="5113" width="3.42578125" style="5" customWidth="1"/>
    <col min="5114" max="5114" width="4.42578125" style="5" customWidth="1"/>
    <col min="5115" max="5115" width="3.42578125" style="5" customWidth="1"/>
    <col min="5116" max="5116" width="9.85546875" style="5" customWidth="1"/>
    <col min="5117" max="5117" width="7.42578125" style="5" customWidth="1"/>
    <col min="5118" max="5118" width="8.5703125" style="5" customWidth="1"/>
    <col min="5119" max="5119" width="7.42578125" style="5" customWidth="1"/>
    <col min="5120" max="5120" width="20.85546875" style="5" customWidth="1"/>
    <col min="5121" max="5121" width="18.140625" style="5" customWidth="1"/>
    <col min="5122" max="5122" width="9.85546875" style="5" customWidth="1"/>
    <col min="5123" max="5123" width="7.42578125" style="5" customWidth="1"/>
    <col min="5124" max="5124" width="8.42578125" style="5" customWidth="1"/>
    <col min="5125" max="5125" width="7.42578125" style="5" customWidth="1"/>
    <col min="5126" max="5126" width="26.140625" style="5" customWidth="1"/>
    <col min="5127" max="5127" width="21.140625" style="5" customWidth="1"/>
    <col min="5128" max="5366" width="8.7109375" style="5"/>
    <col min="5367" max="5367" width="0.140625" style="5" customWidth="1"/>
    <col min="5368" max="5368" width="4.5703125" style="5" customWidth="1"/>
    <col min="5369" max="5369" width="3.42578125" style="5" customWidth="1"/>
    <col min="5370" max="5370" width="4.42578125" style="5" customWidth="1"/>
    <col min="5371" max="5371" width="3.42578125" style="5" customWidth="1"/>
    <col min="5372" max="5372" width="9.85546875" style="5" customWidth="1"/>
    <col min="5373" max="5373" width="7.42578125" style="5" customWidth="1"/>
    <col min="5374" max="5374" width="8.5703125" style="5" customWidth="1"/>
    <col min="5375" max="5375" width="7.42578125" style="5" customWidth="1"/>
    <col min="5376" max="5376" width="20.85546875" style="5" customWidth="1"/>
    <col min="5377" max="5377" width="18.140625" style="5" customWidth="1"/>
    <col min="5378" max="5378" width="9.85546875" style="5" customWidth="1"/>
    <col min="5379" max="5379" width="7.42578125" style="5" customWidth="1"/>
    <col min="5380" max="5380" width="8.42578125" style="5" customWidth="1"/>
    <col min="5381" max="5381" width="7.42578125" style="5" customWidth="1"/>
    <col min="5382" max="5382" width="26.140625" style="5" customWidth="1"/>
    <col min="5383" max="5383" width="21.140625" style="5" customWidth="1"/>
    <col min="5384" max="5622" width="8.7109375" style="5"/>
    <col min="5623" max="5623" width="0.140625" style="5" customWidth="1"/>
    <col min="5624" max="5624" width="4.5703125" style="5" customWidth="1"/>
    <col min="5625" max="5625" width="3.42578125" style="5" customWidth="1"/>
    <col min="5626" max="5626" width="4.42578125" style="5" customWidth="1"/>
    <col min="5627" max="5627" width="3.42578125" style="5" customWidth="1"/>
    <col min="5628" max="5628" width="9.85546875" style="5" customWidth="1"/>
    <col min="5629" max="5629" width="7.42578125" style="5" customWidth="1"/>
    <col min="5630" max="5630" width="8.5703125" style="5" customWidth="1"/>
    <col min="5631" max="5631" width="7.42578125" style="5" customWidth="1"/>
    <col min="5632" max="5632" width="20.85546875" style="5" customWidth="1"/>
    <col min="5633" max="5633" width="18.140625" style="5" customWidth="1"/>
    <col min="5634" max="5634" width="9.85546875" style="5" customWidth="1"/>
    <col min="5635" max="5635" width="7.42578125" style="5" customWidth="1"/>
    <col min="5636" max="5636" width="8.42578125" style="5" customWidth="1"/>
    <col min="5637" max="5637" width="7.42578125" style="5" customWidth="1"/>
    <col min="5638" max="5638" width="26.140625" style="5" customWidth="1"/>
    <col min="5639" max="5639" width="21.140625" style="5" customWidth="1"/>
    <col min="5640" max="5878" width="8.7109375" style="5"/>
    <col min="5879" max="5879" width="0.140625" style="5" customWidth="1"/>
    <col min="5880" max="5880" width="4.5703125" style="5" customWidth="1"/>
    <col min="5881" max="5881" width="3.42578125" style="5" customWidth="1"/>
    <col min="5882" max="5882" width="4.42578125" style="5" customWidth="1"/>
    <col min="5883" max="5883" width="3.42578125" style="5" customWidth="1"/>
    <col min="5884" max="5884" width="9.85546875" style="5" customWidth="1"/>
    <col min="5885" max="5885" width="7.42578125" style="5" customWidth="1"/>
    <col min="5886" max="5886" width="8.5703125" style="5" customWidth="1"/>
    <col min="5887" max="5887" width="7.42578125" style="5" customWidth="1"/>
    <col min="5888" max="5888" width="20.85546875" style="5" customWidth="1"/>
    <col min="5889" max="5889" width="18.140625" style="5" customWidth="1"/>
    <col min="5890" max="5890" width="9.85546875" style="5" customWidth="1"/>
    <col min="5891" max="5891" width="7.42578125" style="5" customWidth="1"/>
    <col min="5892" max="5892" width="8.42578125" style="5" customWidth="1"/>
    <col min="5893" max="5893" width="7.42578125" style="5" customWidth="1"/>
    <col min="5894" max="5894" width="26.140625" style="5" customWidth="1"/>
    <col min="5895" max="5895" width="21.140625" style="5" customWidth="1"/>
    <col min="5896" max="6134" width="8.7109375" style="5"/>
    <col min="6135" max="6135" width="0.140625" style="5" customWidth="1"/>
    <col min="6136" max="6136" width="4.5703125" style="5" customWidth="1"/>
    <col min="6137" max="6137" width="3.42578125" style="5" customWidth="1"/>
    <col min="6138" max="6138" width="4.42578125" style="5" customWidth="1"/>
    <col min="6139" max="6139" width="3.42578125" style="5" customWidth="1"/>
    <col min="6140" max="6140" width="9.85546875" style="5" customWidth="1"/>
    <col min="6141" max="6141" width="7.42578125" style="5" customWidth="1"/>
    <col min="6142" max="6142" width="8.5703125" style="5" customWidth="1"/>
    <col min="6143" max="6143" width="7.42578125" style="5" customWidth="1"/>
    <col min="6144" max="6144" width="20.85546875" style="5" customWidth="1"/>
    <col min="6145" max="6145" width="18.140625" style="5" customWidth="1"/>
    <col min="6146" max="6146" width="9.85546875" style="5" customWidth="1"/>
    <col min="6147" max="6147" width="7.42578125" style="5" customWidth="1"/>
    <col min="6148" max="6148" width="8.42578125" style="5" customWidth="1"/>
    <col min="6149" max="6149" width="7.42578125" style="5" customWidth="1"/>
    <col min="6150" max="6150" width="26.140625" style="5" customWidth="1"/>
    <col min="6151" max="6151" width="21.140625" style="5" customWidth="1"/>
    <col min="6152" max="6390" width="8.7109375" style="5"/>
    <col min="6391" max="6391" width="0.140625" style="5" customWidth="1"/>
    <col min="6392" max="6392" width="4.5703125" style="5" customWidth="1"/>
    <col min="6393" max="6393" width="3.42578125" style="5" customWidth="1"/>
    <col min="6394" max="6394" width="4.42578125" style="5" customWidth="1"/>
    <col min="6395" max="6395" width="3.42578125" style="5" customWidth="1"/>
    <col min="6396" max="6396" width="9.85546875" style="5" customWidth="1"/>
    <col min="6397" max="6397" width="7.42578125" style="5" customWidth="1"/>
    <col min="6398" max="6398" width="8.5703125" style="5" customWidth="1"/>
    <col min="6399" max="6399" width="7.42578125" style="5" customWidth="1"/>
    <col min="6400" max="6400" width="20.85546875" style="5" customWidth="1"/>
    <col min="6401" max="6401" width="18.140625" style="5" customWidth="1"/>
    <col min="6402" max="6402" width="9.85546875" style="5" customWidth="1"/>
    <col min="6403" max="6403" width="7.42578125" style="5" customWidth="1"/>
    <col min="6404" max="6404" width="8.42578125" style="5" customWidth="1"/>
    <col min="6405" max="6405" width="7.42578125" style="5" customWidth="1"/>
    <col min="6406" max="6406" width="26.140625" style="5" customWidth="1"/>
    <col min="6407" max="6407" width="21.140625" style="5" customWidth="1"/>
    <col min="6408" max="6646" width="8.7109375" style="5"/>
    <col min="6647" max="6647" width="0.140625" style="5" customWidth="1"/>
    <col min="6648" max="6648" width="4.5703125" style="5" customWidth="1"/>
    <col min="6649" max="6649" width="3.42578125" style="5" customWidth="1"/>
    <col min="6650" max="6650" width="4.42578125" style="5" customWidth="1"/>
    <col min="6651" max="6651" width="3.42578125" style="5" customWidth="1"/>
    <col min="6652" max="6652" width="9.85546875" style="5" customWidth="1"/>
    <col min="6653" max="6653" width="7.42578125" style="5" customWidth="1"/>
    <col min="6654" max="6654" width="8.5703125" style="5" customWidth="1"/>
    <col min="6655" max="6655" width="7.42578125" style="5" customWidth="1"/>
    <col min="6656" max="6656" width="20.85546875" style="5" customWidth="1"/>
    <col min="6657" max="6657" width="18.140625" style="5" customWidth="1"/>
    <col min="6658" max="6658" width="9.85546875" style="5" customWidth="1"/>
    <col min="6659" max="6659" width="7.42578125" style="5" customWidth="1"/>
    <col min="6660" max="6660" width="8.42578125" style="5" customWidth="1"/>
    <col min="6661" max="6661" width="7.42578125" style="5" customWidth="1"/>
    <col min="6662" max="6662" width="26.140625" style="5" customWidth="1"/>
    <col min="6663" max="6663" width="21.140625" style="5" customWidth="1"/>
    <col min="6664" max="6902" width="8.7109375" style="5"/>
    <col min="6903" max="6903" width="0.140625" style="5" customWidth="1"/>
    <col min="6904" max="6904" width="4.5703125" style="5" customWidth="1"/>
    <col min="6905" max="6905" width="3.42578125" style="5" customWidth="1"/>
    <col min="6906" max="6906" width="4.42578125" style="5" customWidth="1"/>
    <col min="6907" max="6907" width="3.42578125" style="5" customWidth="1"/>
    <col min="6908" max="6908" width="9.85546875" style="5" customWidth="1"/>
    <col min="6909" max="6909" width="7.42578125" style="5" customWidth="1"/>
    <col min="6910" max="6910" width="8.5703125" style="5" customWidth="1"/>
    <col min="6911" max="6911" width="7.42578125" style="5" customWidth="1"/>
    <col min="6912" max="6912" width="20.85546875" style="5" customWidth="1"/>
    <col min="6913" max="6913" width="18.140625" style="5" customWidth="1"/>
    <col min="6914" max="6914" width="9.85546875" style="5" customWidth="1"/>
    <col min="6915" max="6915" width="7.42578125" style="5" customWidth="1"/>
    <col min="6916" max="6916" width="8.42578125" style="5" customWidth="1"/>
    <col min="6917" max="6917" width="7.42578125" style="5" customWidth="1"/>
    <col min="6918" max="6918" width="26.140625" style="5" customWidth="1"/>
    <col min="6919" max="6919" width="21.140625" style="5" customWidth="1"/>
    <col min="6920" max="7158" width="8.7109375" style="5"/>
    <col min="7159" max="7159" width="0.140625" style="5" customWidth="1"/>
    <col min="7160" max="7160" width="4.5703125" style="5" customWidth="1"/>
    <col min="7161" max="7161" width="3.42578125" style="5" customWidth="1"/>
    <col min="7162" max="7162" width="4.42578125" style="5" customWidth="1"/>
    <col min="7163" max="7163" width="3.42578125" style="5" customWidth="1"/>
    <col min="7164" max="7164" width="9.85546875" style="5" customWidth="1"/>
    <col min="7165" max="7165" width="7.42578125" style="5" customWidth="1"/>
    <col min="7166" max="7166" width="8.5703125" style="5" customWidth="1"/>
    <col min="7167" max="7167" width="7.42578125" style="5" customWidth="1"/>
    <col min="7168" max="7168" width="20.85546875" style="5" customWidth="1"/>
    <col min="7169" max="7169" width="18.140625" style="5" customWidth="1"/>
    <col min="7170" max="7170" width="9.85546875" style="5" customWidth="1"/>
    <col min="7171" max="7171" width="7.42578125" style="5" customWidth="1"/>
    <col min="7172" max="7172" width="8.42578125" style="5" customWidth="1"/>
    <col min="7173" max="7173" width="7.42578125" style="5" customWidth="1"/>
    <col min="7174" max="7174" width="26.140625" style="5" customWidth="1"/>
    <col min="7175" max="7175" width="21.140625" style="5" customWidth="1"/>
    <col min="7176" max="7414" width="8.7109375" style="5"/>
    <col min="7415" max="7415" width="0.140625" style="5" customWidth="1"/>
    <col min="7416" max="7416" width="4.5703125" style="5" customWidth="1"/>
    <col min="7417" max="7417" width="3.42578125" style="5" customWidth="1"/>
    <col min="7418" max="7418" width="4.42578125" style="5" customWidth="1"/>
    <col min="7419" max="7419" width="3.42578125" style="5" customWidth="1"/>
    <col min="7420" max="7420" width="9.85546875" style="5" customWidth="1"/>
    <col min="7421" max="7421" width="7.42578125" style="5" customWidth="1"/>
    <col min="7422" max="7422" width="8.5703125" style="5" customWidth="1"/>
    <col min="7423" max="7423" width="7.42578125" style="5" customWidth="1"/>
    <col min="7424" max="7424" width="20.85546875" style="5" customWidth="1"/>
    <col min="7425" max="7425" width="18.140625" style="5" customWidth="1"/>
    <col min="7426" max="7426" width="9.85546875" style="5" customWidth="1"/>
    <col min="7427" max="7427" width="7.42578125" style="5" customWidth="1"/>
    <col min="7428" max="7428" width="8.42578125" style="5" customWidth="1"/>
    <col min="7429" max="7429" width="7.42578125" style="5" customWidth="1"/>
    <col min="7430" max="7430" width="26.140625" style="5" customWidth="1"/>
    <col min="7431" max="7431" width="21.140625" style="5" customWidth="1"/>
    <col min="7432" max="7670" width="8.7109375" style="5"/>
    <col min="7671" max="7671" width="0.140625" style="5" customWidth="1"/>
    <col min="7672" max="7672" width="4.5703125" style="5" customWidth="1"/>
    <col min="7673" max="7673" width="3.42578125" style="5" customWidth="1"/>
    <col min="7674" max="7674" width="4.42578125" style="5" customWidth="1"/>
    <col min="7675" max="7675" width="3.42578125" style="5" customWidth="1"/>
    <col min="7676" max="7676" width="9.85546875" style="5" customWidth="1"/>
    <col min="7677" max="7677" width="7.42578125" style="5" customWidth="1"/>
    <col min="7678" max="7678" width="8.5703125" style="5" customWidth="1"/>
    <col min="7679" max="7679" width="7.42578125" style="5" customWidth="1"/>
    <col min="7680" max="7680" width="20.85546875" style="5" customWidth="1"/>
    <col min="7681" max="7681" width="18.140625" style="5" customWidth="1"/>
    <col min="7682" max="7682" width="9.85546875" style="5" customWidth="1"/>
    <col min="7683" max="7683" width="7.42578125" style="5" customWidth="1"/>
    <col min="7684" max="7684" width="8.42578125" style="5" customWidth="1"/>
    <col min="7685" max="7685" width="7.42578125" style="5" customWidth="1"/>
    <col min="7686" max="7686" width="26.140625" style="5" customWidth="1"/>
    <col min="7687" max="7687" width="21.140625" style="5" customWidth="1"/>
    <col min="7688" max="7926" width="8.7109375" style="5"/>
    <col min="7927" max="7927" width="0.140625" style="5" customWidth="1"/>
    <col min="7928" max="7928" width="4.5703125" style="5" customWidth="1"/>
    <col min="7929" max="7929" width="3.42578125" style="5" customWidth="1"/>
    <col min="7930" max="7930" width="4.42578125" style="5" customWidth="1"/>
    <col min="7931" max="7931" width="3.42578125" style="5" customWidth="1"/>
    <col min="7932" max="7932" width="9.85546875" style="5" customWidth="1"/>
    <col min="7933" max="7933" width="7.42578125" style="5" customWidth="1"/>
    <col min="7934" max="7934" width="8.5703125" style="5" customWidth="1"/>
    <col min="7935" max="7935" width="7.42578125" style="5" customWidth="1"/>
    <col min="7936" max="7936" width="20.85546875" style="5" customWidth="1"/>
    <col min="7937" max="7937" width="18.140625" style="5" customWidth="1"/>
    <col min="7938" max="7938" width="9.85546875" style="5" customWidth="1"/>
    <col min="7939" max="7939" width="7.42578125" style="5" customWidth="1"/>
    <col min="7940" max="7940" width="8.42578125" style="5" customWidth="1"/>
    <col min="7941" max="7941" width="7.42578125" style="5" customWidth="1"/>
    <col min="7942" max="7942" width="26.140625" style="5" customWidth="1"/>
    <col min="7943" max="7943" width="21.140625" style="5" customWidth="1"/>
    <col min="7944" max="8182" width="8.7109375" style="5"/>
    <col min="8183" max="8183" width="0.140625" style="5" customWidth="1"/>
    <col min="8184" max="8184" width="4.5703125" style="5" customWidth="1"/>
    <col min="8185" max="8185" width="3.42578125" style="5" customWidth="1"/>
    <col min="8186" max="8186" width="4.42578125" style="5" customWidth="1"/>
    <col min="8187" max="8187" width="3.42578125" style="5" customWidth="1"/>
    <col min="8188" max="8188" width="9.85546875" style="5" customWidth="1"/>
    <col min="8189" max="8189" width="7.42578125" style="5" customWidth="1"/>
    <col min="8190" max="8190" width="8.5703125" style="5" customWidth="1"/>
    <col min="8191" max="8191" width="7.42578125" style="5" customWidth="1"/>
    <col min="8192" max="8192" width="20.85546875" style="5" customWidth="1"/>
    <col min="8193" max="8193" width="18.140625" style="5" customWidth="1"/>
    <col min="8194" max="8194" width="9.85546875" style="5" customWidth="1"/>
    <col min="8195" max="8195" width="7.42578125" style="5" customWidth="1"/>
    <col min="8196" max="8196" width="8.42578125" style="5" customWidth="1"/>
    <col min="8197" max="8197" width="7.42578125" style="5" customWidth="1"/>
    <col min="8198" max="8198" width="26.140625" style="5" customWidth="1"/>
    <col min="8199" max="8199" width="21.140625" style="5" customWidth="1"/>
    <col min="8200" max="8438" width="8.7109375" style="5"/>
    <col min="8439" max="8439" width="0.140625" style="5" customWidth="1"/>
    <col min="8440" max="8440" width="4.5703125" style="5" customWidth="1"/>
    <col min="8441" max="8441" width="3.42578125" style="5" customWidth="1"/>
    <col min="8442" max="8442" width="4.42578125" style="5" customWidth="1"/>
    <col min="8443" max="8443" width="3.42578125" style="5" customWidth="1"/>
    <col min="8444" max="8444" width="9.85546875" style="5" customWidth="1"/>
    <col min="8445" max="8445" width="7.42578125" style="5" customWidth="1"/>
    <col min="8446" max="8446" width="8.5703125" style="5" customWidth="1"/>
    <col min="8447" max="8447" width="7.42578125" style="5" customWidth="1"/>
    <col min="8448" max="8448" width="20.85546875" style="5" customWidth="1"/>
    <col min="8449" max="8449" width="18.140625" style="5" customWidth="1"/>
    <col min="8450" max="8450" width="9.85546875" style="5" customWidth="1"/>
    <col min="8451" max="8451" width="7.42578125" style="5" customWidth="1"/>
    <col min="8452" max="8452" width="8.42578125" style="5" customWidth="1"/>
    <col min="8453" max="8453" width="7.42578125" style="5" customWidth="1"/>
    <col min="8454" max="8454" width="26.140625" style="5" customWidth="1"/>
    <col min="8455" max="8455" width="21.140625" style="5" customWidth="1"/>
    <col min="8456" max="8694" width="8.7109375" style="5"/>
    <col min="8695" max="8695" width="0.140625" style="5" customWidth="1"/>
    <col min="8696" max="8696" width="4.5703125" style="5" customWidth="1"/>
    <col min="8697" max="8697" width="3.42578125" style="5" customWidth="1"/>
    <col min="8698" max="8698" width="4.42578125" style="5" customWidth="1"/>
    <col min="8699" max="8699" width="3.42578125" style="5" customWidth="1"/>
    <col min="8700" max="8700" width="9.85546875" style="5" customWidth="1"/>
    <col min="8701" max="8701" width="7.42578125" style="5" customWidth="1"/>
    <col min="8702" max="8702" width="8.5703125" style="5" customWidth="1"/>
    <col min="8703" max="8703" width="7.42578125" style="5" customWidth="1"/>
    <col min="8704" max="8704" width="20.85546875" style="5" customWidth="1"/>
    <col min="8705" max="8705" width="18.140625" style="5" customWidth="1"/>
    <col min="8706" max="8706" width="9.85546875" style="5" customWidth="1"/>
    <col min="8707" max="8707" width="7.42578125" style="5" customWidth="1"/>
    <col min="8708" max="8708" width="8.42578125" style="5" customWidth="1"/>
    <col min="8709" max="8709" width="7.42578125" style="5" customWidth="1"/>
    <col min="8710" max="8710" width="26.140625" style="5" customWidth="1"/>
    <col min="8711" max="8711" width="21.140625" style="5" customWidth="1"/>
    <col min="8712" max="8950" width="8.7109375" style="5"/>
    <col min="8951" max="8951" width="0.140625" style="5" customWidth="1"/>
    <col min="8952" max="8952" width="4.5703125" style="5" customWidth="1"/>
    <col min="8953" max="8953" width="3.42578125" style="5" customWidth="1"/>
    <col min="8954" max="8954" width="4.42578125" style="5" customWidth="1"/>
    <col min="8955" max="8955" width="3.42578125" style="5" customWidth="1"/>
    <col min="8956" max="8956" width="9.85546875" style="5" customWidth="1"/>
    <col min="8957" max="8957" width="7.42578125" style="5" customWidth="1"/>
    <col min="8958" max="8958" width="8.5703125" style="5" customWidth="1"/>
    <col min="8959" max="8959" width="7.42578125" style="5" customWidth="1"/>
    <col min="8960" max="8960" width="20.85546875" style="5" customWidth="1"/>
    <col min="8961" max="8961" width="18.140625" style="5" customWidth="1"/>
    <col min="8962" max="8962" width="9.85546875" style="5" customWidth="1"/>
    <col min="8963" max="8963" width="7.42578125" style="5" customWidth="1"/>
    <col min="8964" max="8964" width="8.42578125" style="5" customWidth="1"/>
    <col min="8965" max="8965" width="7.42578125" style="5" customWidth="1"/>
    <col min="8966" max="8966" width="26.140625" style="5" customWidth="1"/>
    <col min="8967" max="8967" width="21.140625" style="5" customWidth="1"/>
    <col min="8968" max="9206" width="8.7109375" style="5"/>
    <col min="9207" max="9207" width="0.140625" style="5" customWidth="1"/>
    <col min="9208" max="9208" width="4.5703125" style="5" customWidth="1"/>
    <col min="9209" max="9209" width="3.42578125" style="5" customWidth="1"/>
    <col min="9210" max="9210" width="4.42578125" style="5" customWidth="1"/>
    <col min="9211" max="9211" width="3.42578125" style="5" customWidth="1"/>
    <col min="9212" max="9212" width="9.85546875" style="5" customWidth="1"/>
    <col min="9213" max="9213" width="7.42578125" style="5" customWidth="1"/>
    <col min="9214" max="9214" width="8.5703125" style="5" customWidth="1"/>
    <col min="9215" max="9215" width="7.42578125" style="5" customWidth="1"/>
    <col min="9216" max="9216" width="20.85546875" style="5" customWidth="1"/>
    <col min="9217" max="9217" width="18.140625" style="5" customWidth="1"/>
    <col min="9218" max="9218" width="9.85546875" style="5" customWidth="1"/>
    <col min="9219" max="9219" width="7.42578125" style="5" customWidth="1"/>
    <col min="9220" max="9220" width="8.42578125" style="5" customWidth="1"/>
    <col min="9221" max="9221" width="7.42578125" style="5" customWidth="1"/>
    <col min="9222" max="9222" width="26.140625" style="5" customWidth="1"/>
    <col min="9223" max="9223" width="21.140625" style="5" customWidth="1"/>
    <col min="9224" max="9462" width="8.7109375" style="5"/>
    <col min="9463" max="9463" width="0.140625" style="5" customWidth="1"/>
    <col min="9464" max="9464" width="4.5703125" style="5" customWidth="1"/>
    <col min="9465" max="9465" width="3.42578125" style="5" customWidth="1"/>
    <col min="9466" max="9466" width="4.42578125" style="5" customWidth="1"/>
    <col min="9467" max="9467" width="3.42578125" style="5" customWidth="1"/>
    <col min="9468" max="9468" width="9.85546875" style="5" customWidth="1"/>
    <col min="9469" max="9469" width="7.42578125" style="5" customWidth="1"/>
    <col min="9470" max="9470" width="8.5703125" style="5" customWidth="1"/>
    <col min="9471" max="9471" width="7.42578125" style="5" customWidth="1"/>
    <col min="9472" max="9472" width="20.85546875" style="5" customWidth="1"/>
    <col min="9473" max="9473" width="18.140625" style="5" customWidth="1"/>
    <col min="9474" max="9474" width="9.85546875" style="5" customWidth="1"/>
    <col min="9475" max="9475" width="7.42578125" style="5" customWidth="1"/>
    <col min="9476" max="9476" width="8.42578125" style="5" customWidth="1"/>
    <col min="9477" max="9477" width="7.42578125" style="5" customWidth="1"/>
    <col min="9478" max="9478" width="26.140625" style="5" customWidth="1"/>
    <col min="9479" max="9479" width="21.140625" style="5" customWidth="1"/>
    <col min="9480" max="9718" width="8.7109375" style="5"/>
    <col min="9719" max="9719" width="0.140625" style="5" customWidth="1"/>
    <col min="9720" max="9720" width="4.5703125" style="5" customWidth="1"/>
    <col min="9721" max="9721" width="3.42578125" style="5" customWidth="1"/>
    <col min="9722" max="9722" width="4.42578125" style="5" customWidth="1"/>
    <col min="9723" max="9723" width="3.42578125" style="5" customWidth="1"/>
    <col min="9724" max="9724" width="9.85546875" style="5" customWidth="1"/>
    <col min="9725" max="9725" width="7.42578125" style="5" customWidth="1"/>
    <col min="9726" max="9726" width="8.5703125" style="5" customWidth="1"/>
    <col min="9727" max="9727" width="7.42578125" style="5" customWidth="1"/>
    <col min="9728" max="9728" width="20.85546875" style="5" customWidth="1"/>
    <col min="9729" max="9729" width="18.140625" style="5" customWidth="1"/>
    <col min="9730" max="9730" width="9.85546875" style="5" customWidth="1"/>
    <col min="9731" max="9731" width="7.42578125" style="5" customWidth="1"/>
    <col min="9732" max="9732" width="8.42578125" style="5" customWidth="1"/>
    <col min="9733" max="9733" width="7.42578125" style="5" customWidth="1"/>
    <col min="9734" max="9734" width="26.140625" style="5" customWidth="1"/>
    <col min="9735" max="9735" width="21.140625" style="5" customWidth="1"/>
    <col min="9736" max="9974" width="8.7109375" style="5"/>
    <col min="9975" max="9975" width="0.140625" style="5" customWidth="1"/>
    <col min="9976" max="9976" width="4.5703125" style="5" customWidth="1"/>
    <col min="9977" max="9977" width="3.42578125" style="5" customWidth="1"/>
    <col min="9978" max="9978" width="4.42578125" style="5" customWidth="1"/>
    <col min="9979" max="9979" width="3.42578125" style="5" customWidth="1"/>
    <col min="9980" max="9980" width="9.85546875" style="5" customWidth="1"/>
    <col min="9981" max="9981" width="7.42578125" style="5" customWidth="1"/>
    <col min="9982" max="9982" width="8.5703125" style="5" customWidth="1"/>
    <col min="9983" max="9983" width="7.42578125" style="5" customWidth="1"/>
    <col min="9984" max="9984" width="20.85546875" style="5" customWidth="1"/>
    <col min="9985" max="9985" width="18.140625" style="5" customWidth="1"/>
    <col min="9986" max="9986" width="9.85546875" style="5" customWidth="1"/>
    <col min="9987" max="9987" width="7.42578125" style="5" customWidth="1"/>
    <col min="9988" max="9988" width="8.42578125" style="5" customWidth="1"/>
    <col min="9989" max="9989" width="7.42578125" style="5" customWidth="1"/>
    <col min="9990" max="9990" width="26.140625" style="5" customWidth="1"/>
    <col min="9991" max="9991" width="21.140625" style="5" customWidth="1"/>
    <col min="9992" max="10230" width="8.7109375" style="5"/>
    <col min="10231" max="10231" width="0.140625" style="5" customWidth="1"/>
    <col min="10232" max="10232" width="4.5703125" style="5" customWidth="1"/>
    <col min="10233" max="10233" width="3.42578125" style="5" customWidth="1"/>
    <col min="10234" max="10234" width="4.42578125" style="5" customWidth="1"/>
    <col min="10235" max="10235" width="3.42578125" style="5" customWidth="1"/>
    <col min="10236" max="10236" width="9.85546875" style="5" customWidth="1"/>
    <col min="10237" max="10237" width="7.42578125" style="5" customWidth="1"/>
    <col min="10238" max="10238" width="8.5703125" style="5" customWidth="1"/>
    <col min="10239" max="10239" width="7.42578125" style="5" customWidth="1"/>
    <col min="10240" max="10240" width="20.85546875" style="5" customWidth="1"/>
    <col min="10241" max="10241" width="18.140625" style="5" customWidth="1"/>
    <col min="10242" max="10242" width="9.85546875" style="5" customWidth="1"/>
    <col min="10243" max="10243" width="7.42578125" style="5" customWidth="1"/>
    <col min="10244" max="10244" width="8.42578125" style="5" customWidth="1"/>
    <col min="10245" max="10245" width="7.42578125" style="5" customWidth="1"/>
    <col min="10246" max="10246" width="26.140625" style="5" customWidth="1"/>
    <col min="10247" max="10247" width="21.140625" style="5" customWidth="1"/>
    <col min="10248" max="10486" width="8.7109375" style="5"/>
    <col min="10487" max="10487" width="0.140625" style="5" customWidth="1"/>
    <col min="10488" max="10488" width="4.5703125" style="5" customWidth="1"/>
    <col min="10489" max="10489" width="3.42578125" style="5" customWidth="1"/>
    <col min="10490" max="10490" width="4.42578125" style="5" customWidth="1"/>
    <col min="10491" max="10491" width="3.42578125" style="5" customWidth="1"/>
    <col min="10492" max="10492" width="9.85546875" style="5" customWidth="1"/>
    <col min="10493" max="10493" width="7.42578125" style="5" customWidth="1"/>
    <col min="10494" max="10494" width="8.5703125" style="5" customWidth="1"/>
    <col min="10495" max="10495" width="7.42578125" style="5" customWidth="1"/>
    <col min="10496" max="10496" width="20.85546875" style="5" customWidth="1"/>
    <col min="10497" max="10497" width="18.140625" style="5" customWidth="1"/>
    <col min="10498" max="10498" width="9.85546875" style="5" customWidth="1"/>
    <col min="10499" max="10499" width="7.42578125" style="5" customWidth="1"/>
    <col min="10500" max="10500" width="8.42578125" style="5" customWidth="1"/>
    <col min="10501" max="10501" width="7.42578125" style="5" customWidth="1"/>
    <col min="10502" max="10502" width="26.140625" style="5" customWidth="1"/>
    <col min="10503" max="10503" width="21.140625" style="5" customWidth="1"/>
    <col min="10504" max="10742" width="8.7109375" style="5"/>
    <col min="10743" max="10743" width="0.140625" style="5" customWidth="1"/>
    <col min="10744" max="10744" width="4.5703125" style="5" customWidth="1"/>
    <col min="10745" max="10745" width="3.42578125" style="5" customWidth="1"/>
    <col min="10746" max="10746" width="4.42578125" style="5" customWidth="1"/>
    <col min="10747" max="10747" width="3.42578125" style="5" customWidth="1"/>
    <col min="10748" max="10748" width="9.85546875" style="5" customWidth="1"/>
    <col min="10749" max="10749" width="7.42578125" style="5" customWidth="1"/>
    <col min="10750" max="10750" width="8.5703125" style="5" customWidth="1"/>
    <col min="10751" max="10751" width="7.42578125" style="5" customWidth="1"/>
    <col min="10752" max="10752" width="20.85546875" style="5" customWidth="1"/>
    <col min="10753" max="10753" width="18.140625" style="5" customWidth="1"/>
    <col min="10754" max="10754" width="9.85546875" style="5" customWidth="1"/>
    <col min="10755" max="10755" width="7.42578125" style="5" customWidth="1"/>
    <col min="10756" max="10756" width="8.42578125" style="5" customWidth="1"/>
    <col min="10757" max="10757" width="7.42578125" style="5" customWidth="1"/>
    <col min="10758" max="10758" width="26.140625" style="5" customWidth="1"/>
    <col min="10759" max="10759" width="21.140625" style="5" customWidth="1"/>
    <col min="10760" max="10998" width="8.7109375" style="5"/>
    <col min="10999" max="10999" width="0.140625" style="5" customWidth="1"/>
    <col min="11000" max="11000" width="4.5703125" style="5" customWidth="1"/>
    <col min="11001" max="11001" width="3.42578125" style="5" customWidth="1"/>
    <col min="11002" max="11002" width="4.42578125" style="5" customWidth="1"/>
    <col min="11003" max="11003" width="3.42578125" style="5" customWidth="1"/>
    <col min="11004" max="11004" width="9.85546875" style="5" customWidth="1"/>
    <col min="11005" max="11005" width="7.42578125" style="5" customWidth="1"/>
    <col min="11006" max="11006" width="8.5703125" style="5" customWidth="1"/>
    <col min="11007" max="11007" width="7.42578125" style="5" customWidth="1"/>
    <col min="11008" max="11008" width="20.85546875" style="5" customWidth="1"/>
    <col min="11009" max="11009" width="18.140625" style="5" customWidth="1"/>
    <col min="11010" max="11010" width="9.85546875" style="5" customWidth="1"/>
    <col min="11011" max="11011" width="7.42578125" style="5" customWidth="1"/>
    <col min="11012" max="11012" width="8.42578125" style="5" customWidth="1"/>
    <col min="11013" max="11013" width="7.42578125" style="5" customWidth="1"/>
    <col min="11014" max="11014" width="26.140625" style="5" customWidth="1"/>
    <col min="11015" max="11015" width="21.140625" style="5" customWidth="1"/>
    <col min="11016" max="11254" width="8.7109375" style="5"/>
    <col min="11255" max="11255" width="0.140625" style="5" customWidth="1"/>
    <col min="11256" max="11256" width="4.5703125" style="5" customWidth="1"/>
    <col min="11257" max="11257" width="3.42578125" style="5" customWidth="1"/>
    <col min="11258" max="11258" width="4.42578125" style="5" customWidth="1"/>
    <col min="11259" max="11259" width="3.42578125" style="5" customWidth="1"/>
    <col min="11260" max="11260" width="9.85546875" style="5" customWidth="1"/>
    <col min="11261" max="11261" width="7.42578125" style="5" customWidth="1"/>
    <col min="11262" max="11262" width="8.5703125" style="5" customWidth="1"/>
    <col min="11263" max="11263" width="7.42578125" style="5" customWidth="1"/>
    <col min="11264" max="11264" width="20.85546875" style="5" customWidth="1"/>
    <col min="11265" max="11265" width="18.140625" style="5" customWidth="1"/>
    <col min="11266" max="11266" width="9.85546875" style="5" customWidth="1"/>
    <col min="11267" max="11267" width="7.42578125" style="5" customWidth="1"/>
    <col min="11268" max="11268" width="8.42578125" style="5" customWidth="1"/>
    <col min="11269" max="11269" width="7.42578125" style="5" customWidth="1"/>
    <col min="11270" max="11270" width="26.140625" style="5" customWidth="1"/>
    <col min="11271" max="11271" width="21.140625" style="5" customWidth="1"/>
    <col min="11272" max="11510" width="8.7109375" style="5"/>
    <col min="11511" max="11511" width="0.140625" style="5" customWidth="1"/>
    <col min="11512" max="11512" width="4.5703125" style="5" customWidth="1"/>
    <col min="11513" max="11513" width="3.42578125" style="5" customWidth="1"/>
    <col min="11514" max="11514" width="4.42578125" style="5" customWidth="1"/>
    <col min="11515" max="11515" width="3.42578125" style="5" customWidth="1"/>
    <col min="11516" max="11516" width="9.85546875" style="5" customWidth="1"/>
    <col min="11517" max="11517" width="7.42578125" style="5" customWidth="1"/>
    <col min="11518" max="11518" width="8.5703125" style="5" customWidth="1"/>
    <col min="11519" max="11519" width="7.42578125" style="5" customWidth="1"/>
    <col min="11520" max="11520" width="20.85546875" style="5" customWidth="1"/>
    <col min="11521" max="11521" width="18.140625" style="5" customWidth="1"/>
    <col min="11522" max="11522" width="9.85546875" style="5" customWidth="1"/>
    <col min="11523" max="11523" width="7.42578125" style="5" customWidth="1"/>
    <col min="11524" max="11524" width="8.42578125" style="5" customWidth="1"/>
    <col min="11525" max="11525" width="7.42578125" style="5" customWidth="1"/>
    <col min="11526" max="11526" width="26.140625" style="5" customWidth="1"/>
    <col min="11527" max="11527" width="21.140625" style="5" customWidth="1"/>
    <col min="11528" max="11766" width="8.7109375" style="5"/>
    <col min="11767" max="11767" width="0.140625" style="5" customWidth="1"/>
    <col min="11768" max="11768" width="4.5703125" style="5" customWidth="1"/>
    <col min="11769" max="11769" width="3.42578125" style="5" customWidth="1"/>
    <col min="11770" max="11770" width="4.42578125" style="5" customWidth="1"/>
    <col min="11771" max="11771" width="3.42578125" style="5" customWidth="1"/>
    <col min="11772" max="11772" width="9.85546875" style="5" customWidth="1"/>
    <col min="11773" max="11773" width="7.42578125" style="5" customWidth="1"/>
    <col min="11774" max="11774" width="8.5703125" style="5" customWidth="1"/>
    <col min="11775" max="11775" width="7.42578125" style="5" customWidth="1"/>
    <col min="11776" max="11776" width="20.85546875" style="5" customWidth="1"/>
    <col min="11777" max="11777" width="18.140625" style="5" customWidth="1"/>
    <col min="11778" max="11778" width="9.85546875" style="5" customWidth="1"/>
    <col min="11779" max="11779" width="7.42578125" style="5" customWidth="1"/>
    <col min="11780" max="11780" width="8.42578125" style="5" customWidth="1"/>
    <col min="11781" max="11781" width="7.42578125" style="5" customWidth="1"/>
    <col min="11782" max="11782" width="26.140625" style="5" customWidth="1"/>
    <col min="11783" max="11783" width="21.140625" style="5" customWidth="1"/>
    <col min="11784" max="12022" width="8.7109375" style="5"/>
    <col min="12023" max="12023" width="0.140625" style="5" customWidth="1"/>
    <col min="12024" max="12024" width="4.5703125" style="5" customWidth="1"/>
    <col min="12025" max="12025" width="3.42578125" style="5" customWidth="1"/>
    <col min="12026" max="12026" width="4.42578125" style="5" customWidth="1"/>
    <col min="12027" max="12027" width="3.42578125" style="5" customWidth="1"/>
    <col min="12028" max="12028" width="9.85546875" style="5" customWidth="1"/>
    <col min="12029" max="12029" width="7.42578125" style="5" customWidth="1"/>
    <col min="12030" max="12030" width="8.5703125" style="5" customWidth="1"/>
    <col min="12031" max="12031" width="7.42578125" style="5" customWidth="1"/>
    <col min="12032" max="12032" width="20.85546875" style="5" customWidth="1"/>
    <col min="12033" max="12033" width="18.140625" style="5" customWidth="1"/>
    <col min="12034" max="12034" width="9.85546875" style="5" customWidth="1"/>
    <col min="12035" max="12035" width="7.42578125" style="5" customWidth="1"/>
    <col min="12036" max="12036" width="8.42578125" style="5" customWidth="1"/>
    <col min="12037" max="12037" width="7.42578125" style="5" customWidth="1"/>
    <col min="12038" max="12038" width="26.140625" style="5" customWidth="1"/>
    <col min="12039" max="12039" width="21.140625" style="5" customWidth="1"/>
    <col min="12040" max="12278" width="8.7109375" style="5"/>
    <col min="12279" max="12279" width="0.140625" style="5" customWidth="1"/>
    <col min="12280" max="12280" width="4.5703125" style="5" customWidth="1"/>
    <col min="12281" max="12281" width="3.42578125" style="5" customWidth="1"/>
    <col min="12282" max="12282" width="4.42578125" style="5" customWidth="1"/>
    <col min="12283" max="12283" width="3.42578125" style="5" customWidth="1"/>
    <col min="12284" max="12284" width="9.85546875" style="5" customWidth="1"/>
    <col min="12285" max="12285" width="7.42578125" style="5" customWidth="1"/>
    <col min="12286" max="12286" width="8.5703125" style="5" customWidth="1"/>
    <col min="12287" max="12287" width="7.42578125" style="5" customWidth="1"/>
    <col min="12288" max="12288" width="20.85546875" style="5" customWidth="1"/>
    <col min="12289" max="12289" width="18.140625" style="5" customWidth="1"/>
    <col min="12290" max="12290" width="9.85546875" style="5" customWidth="1"/>
    <col min="12291" max="12291" width="7.42578125" style="5" customWidth="1"/>
    <col min="12292" max="12292" width="8.42578125" style="5" customWidth="1"/>
    <col min="12293" max="12293" width="7.42578125" style="5" customWidth="1"/>
    <col min="12294" max="12294" width="26.140625" style="5" customWidth="1"/>
    <col min="12295" max="12295" width="21.140625" style="5" customWidth="1"/>
    <col min="12296" max="12534" width="8.7109375" style="5"/>
    <col min="12535" max="12535" width="0.140625" style="5" customWidth="1"/>
    <col min="12536" max="12536" width="4.5703125" style="5" customWidth="1"/>
    <col min="12537" max="12537" width="3.42578125" style="5" customWidth="1"/>
    <col min="12538" max="12538" width="4.42578125" style="5" customWidth="1"/>
    <col min="12539" max="12539" width="3.42578125" style="5" customWidth="1"/>
    <col min="12540" max="12540" width="9.85546875" style="5" customWidth="1"/>
    <col min="12541" max="12541" width="7.42578125" style="5" customWidth="1"/>
    <col min="12542" max="12542" width="8.5703125" style="5" customWidth="1"/>
    <col min="12543" max="12543" width="7.42578125" style="5" customWidth="1"/>
    <col min="12544" max="12544" width="20.85546875" style="5" customWidth="1"/>
    <col min="12545" max="12545" width="18.140625" style="5" customWidth="1"/>
    <col min="12546" max="12546" width="9.85546875" style="5" customWidth="1"/>
    <col min="12547" max="12547" width="7.42578125" style="5" customWidth="1"/>
    <col min="12548" max="12548" width="8.42578125" style="5" customWidth="1"/>
    <col min="12549" max="12549" width="7.42578125" style="5" customWidth="1"/>
    <col min="12550" max="12550" width="26.140625" style="5" customWidth="1"/>
    <col min="12551" max="12551" width="21.140625" style="5" customWidth="1"/>
    <col min="12552" max="12790" width="8.7109375" style="5"/>
    <col min="12791" max="12791" width="0.140625" style="5" customWidth="1"/>
    <col min="12792" max="12792" width="4.5703125" style="5" customWidth="1"/>
    <col min="12793" max="12793" width="3.42578125" style="5" customWidth="1"/>
    <col min="12794" max="12794" width="4.42578125" style="5" customWidth="1"/>
    <col min="12795" max="12795" width="3.42578125" style="5" customWidth="1"/>
    <col min="12796" max="12796" width="9.85546875" style="5" customWidth="1"/>
    <col min="12797" max="12797" width="7.42578125" style="5" customWidth="1"/>
    <col min="12798" max="12798" width="8.5703125" style="5" customWidth="1"/>
    <col min="12799" max="12799" width="7.42578125" style="5" customWidth="1"/>
    <col min="12800" max="12800" width="20.85546875" style="5" customWidth="1"/>
    <col min="12801" max="12801" width="18.140625" style="5" customWidth="1"/>
    <col min="12802" max="12802" width="9.85546875" style="5" customWidth="1"/>
    <col min="12803" max="12803" width="7.42578125" style="5" customWidth="1"/>
    <col min="12804" max="12804" width="8.42578125" style="5" customWidth="1"/>
    <col min="12805" max="12805" width="7.42578125" style="5" customWidth="1"/>
    <col min="12806" max="12806" width="26.140625" style="5" customWidth="1"/>
    <col min="12807" max="12807" width="21.140625" style="5" customWidth="1"/>
    <col min="12808" max="13046" width="8.7109375" style="5"/>
    <col min="13047" max="13047" width="0.140625" style="5" customWidth="1"/>
    <col min="13048" max="13048" width="4.5703125" style="5" customWidth="1"/>
    <col min="13049" max="13049" width="3.42578125" style="5" customWidth="1"/>
    <col min="13050" max="13050" width="4.42578125" style="5" customWidth="1"/>
    <col min="13051" max="13051" width="3.42578125" style="5" customWidth="1"/>
    <col min="13052" max="13052" width="9.85546875" style="5" customWidth="1"/>
    <col min="13053" max="13053" width="7.42578125" style="5" customWidth="1"/>
    <col min="13054" max="13054" width="8.5703125" style="5" customWidth="1"/>
    <col min="13055" max="13055" width="7.42578125" style="5" customWidth="1"/>
    <col min="13056" max="13056" width="20.85546875" style="5" customWidth="1"/>
    <col min="13057" max="13057" width="18.140625" style="5" customWidth="1"/>
    <col min="13058" max="13058" width="9.85546875" style="5" customWidth="1"/>
    <col min="13059" max="13059" width="7.42578125" style="5" customWidth="1"/>
    <col min="13060" max="13060" width="8.42578125" style="5" customWidth="1"/>
    <col min="13061" max="13061" width="7.42578125" style="5" customWidth="1"/>
    <col min="13062" max="13062" width="26.140625" style="5" customWidth="1"/>
    <col min="13063" max="13063" width="21.140625" style="5" customWidth="1"/>
    <col min="13064" max="13302" width="8.7109375" style="5"/>
    <col min="13303" max="13303" width="0.140625" style="5" customWidth="1"/>
    <col min="13304" max="13304" width="4.5703125" style="5" customWidth="1"/>
    <col min="13305" max="13305" width="3.42578125" style="5" customWidth="1"/>
    <col min="13306" max="13306" width="4.42578125" style="5" customWidth="1"/>
    <col min="13307" max="13307" width="3.42578125" style="5" customWidth="1"/>
    <col min="13308" max="13308" width="9.85546875" style="5" customWidth="1"/>
    <col min="13309" max="13309" width="7.42578125" style="5" customWidth="1"/>
    <col min="13310" max="13310" width="8.5703125" style="5" customWidth="1"/>
    <col min="13311" max="13311" width="7.42578125" style="5" customWidth="1"/>
    <col min="13312" max="13312" width="20.85546875" style="5" customWidth="1"/>
    <col min="13313" max="13313" width="18.140625" style="5" customWidth="1"/>
    <col min="13314" max="13314" width="9.85546875" style="5" customWidth="1"/>
    <col min="13315" max="13315" width="7.42578125" style="5" customWidth="1"/>
    <col min="13316" max="13316" width="8.42578125" style="5" customWidth="1"/>
    <col min="13317" max="13317" width="7.42578125" style="5" customWidth="1"/>
    <col min="13318" max="13318" width="26.140625" style="5" customWidth="1"/>
    <col min="13319" max="13319" width="21.140625" style="5" customWidth="1"/>
    <col min="13320" max="13558" width="8.7109375" style="5"/>
    <col min="13559" max="13559" width="0.140625" style="5" customWidth="1"/>
    <col min="13560" max="13560" width="4.5703125" style="5" customWidth="1"/>
    <col min="13561" max="13561" width="3.42578125" style="5" customWidth="1"/>
    <col min="13562" max="13562" width="4.42578125" style="5" customWidth="1"/>
    <col min="13563" max="13563" width="3.42578125" style="5" customWidth="1"/>
    <col min="13564" max="13564" width="9.85546875" style="5" customWidth="1"/>
    <col min="13565" max="13565" width="7.42578125" style="5" customWidth="1"/>
    <col min="13566" max="13566" width="8.5703125" style="5" customWidth="1"/>
    <col min="13567" max="13567" width="7.42578125" style="5" customWidth="1"/>
    <col min="13568" max="13568" width="20.85546875" style="5" customWidth="1"/>
    <col min="13569" max="13569" width="18.140625" style="5" customWidth="1"/>
    <col min="13570" max="13570" width="9.85546875" style="5" customWidth="1"/>
    <col min="13571" max="13571" width="7.42578125" style="5" customWidth="1"/>
    <col min="13572" max="13572" width="8.42578125" style="5" customWidth="1"/>
    <col min="13573" max="13573" width="7.42578125" style="5" customWidth="1"/>
    <col min="13574" max="13574" width="26.140625" style="5" customWidth="1"/>
    <col min="13575" max="13575" width="21.140625" style="5" customWidth="1"/>
    <col min="13576" max="13814" width="8.7109375" style="5"/>
    <col min="13815" max="13815" width="0.140625" style="5" customWidth="1"/>
    <col min="13816" max="13816" width="4.5703125" style="5" customWidth="1"/>
    <col min="13817" max="13817" width="3.42578125" style="5" customWidth="1"/>
    <col min="13818" max="13818" width="4.42578125" style="5" customWidth="1"/>
    <col min="13819" max="13819" width="3.42578125" style="5" customWidth="1"/>
    <col min="13820" max="13820" width="9.85546875" style="5" customWidth="1"/>
    <col min="13821" max="13821" width="7.42578125" style="5" customWidth="1"/>
    <col min="13822" max="13822" width="8.5703125" style="5" customWidth="1"/>
    <col min="13823" max="13823" width="7.42578125" style="5" customWidth="1"/>
    <col min="13824" max="13824" width="20.85546875" style="5" customWidth="1"/>
    <col min="13825" max="13825" width="18.140625" style="5" customWidth="1"/>
    <col min="13826" max="13826" width="9.85546875" style="5" customWidth="1"/>
    <col min="13827" max="13827" width="7.42578125" style="5" customWidth="1"/>
    <col min="13828" max="13828" width="8.42578125" style="5" customWidth="1"/>
    <col min="13829" max="13829" width="7.42578125" style="5" customWidth="1"/>
    <col min="13830" max="13830" width="26.140625" style="5" customWidth="1"/>
    <col min="13831" max="13831" width="21.140625" style="5" customWidth="1"/>
    <col min="13832" max="14070" width="8.7109375" style="5"/>
    <col min="14071" max="14071" width="0.140625" style="5" customWidth="1"/>
    <col min="14072" max="14072" width="4.5703125" style="5" customWidth="1"/>
    <col min="14073" max="14073" width="3.42578125" style="5" customWidth="1"/>
    <col min="14074" max="14074" width="4.42578125" style="5" customWidth="1"/>
    <col min="14075" max="14075" width="3.42578125" style="5" customWidth="1"/>
    <col min="14076" max="14076" width="9.85546875" style="5" customWidth="1"/>
    <col min="14077" max="14077" width="7.42578125" style="5" customWidth="1"/>
    <col min="14078" max="14078" width="8.5703125" style="5" customWidth="1"/>
    <col min="14079" max="14079" width="7.42578125" style="5" customWidth="1"/>
    <col min="14080" max="14080" width="20.85546875" style="5" customWidth="1"/>
    <col min="14081" max="14081" width="18.140625" style="5" customWidth="1"/>
    <col min="14082" max="14082" width="9.85546875" style="5" customWidth="1"/>
    <col min="14083" max="14083" width="7.42578125" style="5" customWidth="1"/>
    <col min="14084" max="14084" width="8.42578125" style="5" customWidth="1"/>
    <col min="14085" max="14085" width="7.42578125" style="5" customWidth="1"/>
    <col min="14086" max="14086" width="26.140625" style="5" customWidth="1"/>
    <col min="14087" max="14087" width="21.140625" style="5" customWidth="1"/>
    <col min="14088" max="14326" width="8.7109375" style="5"/>
    <col min="14327" max="14327" width="0.140625" style="5" customWidth="1"/>
    <col min="14328" max="14328" width="4.5703125" style="5" customWidth="1"/>
    <col min="14329" max="14329" width="3.42578125" style="5" customWidth="1"/>
    <col min="14330" max="14330" width="4.42578125" style="5" customWidth="1"/>
    <col min="14331" max="14331" width="3.42578125" style="5" customWidth="1"/>
    <col min="14332" max="14332" width="9.85546875" style="5" customWidth="1"/>
    <col min="14333" max="14333" width="7.42578125" style="5" customWidth="1"/>
    <col min="14334" max="14334" width="8.5703125" style="5" customWidth="1"/>
    <col min="14335" max="14335" width="7.42578125" style="5" customWidth="1"/>
    <col min="14336" max="14336" width="20.85546875" style="5" customWidth="1"/>
    <col min="14337" max="14337" width="18.140625" style="5" customWidth="1"/>
    <col min="14338" max="14338" width="9.85546875" style="5" customWidth="1"/>
    <col min="14339" max="14339" width="7.42578125" style="5" customWidth="1"/>
    <col min="14340" max="14340" width="8.42578125" style="5" customWidth="1"/>
    <col min="14341" max="14341" width="7.42578125" style="5" customWidth="1"/>
    <col min="14342" max="14342" width="26.140625" style="5" customWidth="1"/>
    <col min="14343" max="14343" width="21.140625" style="5" customWidth="1"/>
    <col min="14344" max="14582" width="8.7109375" style="5"/>
    <col min="14583" max="14583" width="0.140625" style="5" customWidth="1"/>
    <col min="14584" max="14584" width="4.5703125" style="5" customWidth="1"/>
    <col min="14585" max="14585" width="3.42578125" style="5" customWidth="1"/>
    <col min="14586" max="14586" width="4.42578125" style="5" customWidth="1"/>
    <col min="14587" max="14587" width="3.42578125" style="5" customWidth="1"/>
    <col min="14588" max="14588" width="9.85546875" style="5" customWidth="1"/>
    <col min="14589" max="14589" width="7.42578125" style="5" customWidth="1"/>
    <col min="14590" max="14590" width="8.5703125" style="5" customWidth="1"/>
    <col min="14591" max="14591" width="7.42578125" style="5" customWidth="1"/>
    <col min="14592" max="14592" width="20.85546875" style="5" customWidth="1"/>
    <col min="14593" max="14593" width="18.140625" style="5" customWidth="1"/>
    <col min="14594" max="14594" width="9.85546875" style="5" customWidth="1"/>
    <col min="14595" max="14595" width="7.42578125" style="5" customWidth="1"/>
    <col min="14596" max="14596" width="8.42578125" style="5" customWidth="1"/>
    <col min="14597" max="14597" width="7.42578125" style="5" customWidth="1"/>
    <col min="14598" max="14598" width="26.140625" style="5" customWidth="1"/>
    <col min="14599" max="14599" width="21.140625" style="5" customWidth="1"/>
    <col min="14600" max="14838" width="8.7109375" style="5"/>
    <col min="14839" max="14839" width="0.140625" style="5" customWidth="1"/>
    <col min="14840" max="14840" width="4.5703125" style="5" customWidth="1"/>
    <col min="14841" max="14841" width="3.42578125" style="5" customWidth="1"/>
    <col min="14842" max="14842" width="4.42578125" style="5" customWidth="1"/>
    <col min="14843" max="14843" width="3.42578125" style="5" customWidth="1"/>
    <col min="14844" max="14844" width="9.85546875" style="5" customWidth="1"/>
    <col min="14845" max="14845" width="7.42578125" style="5" customWidth="1"/>
    <col min="14846" max="14846" width="8.5703125" style="5" customWidth="1"/>
    <col min="14847" max="14847" width="7.42578125" style="5" customWidth="1"/>
    <col min="14848" max="14848" width="20.85546875" style="5" customWidth="1"/>
    <col min="14849" max="14849" width="18.140625" style="5" customWidth="1"/>
    <col min="14850" max="14850" width="9.85546875" style="5" customWidth="1"/>
    <col min="14851" max="14851" width="7.42578125" style="5" customWidth="1"/>
    <col min="14852" max="14852" width="8.42578125" style="5" customWidth="1"/>
    <col min="14853" max="14853" width="7.42578125" style="5" customWidth="1"/>
    <col min="14854" max="14854" width="26.140625" style="5" customWidth="1"/>
    <col min="14855" max="14855" width="21.140625" style="5" customWidth="1"/>
    <col min="14856" max="15094" width="8.7109375" style="5"/>
    <col min="15095" max="15095" width="0.140625" style="5" customWidth="1"/>
    <col min="15096" max="15096" width="4.5703125" style="5" customWidth="1"/>
    <col min="15097" max="15097" width="3.42578125" style="5" customWidth="1"/>
    <col min="15098" max="15098" width="4.42578125" style="5" customWidth="1"/>
    <col min="15099" max="15099" width="3.42578125" style="5" customWidth="1"/>
    <col min="15100" max="15100" width="9.85546875" style="5" customWidth="1"/>
    <col min="15101" max="15101" width="7.42578125" style="5" customWidth="1"/>
    <col min="15102" max="15102" width="8.5703125" style="5" customWidth="1"/>
    <col min="15103" max="15103" width="7.42578125" style="5" customWidth="1"/>
    <col min="15104" max="15104" width="20.85546875" style="5" customWidth="1"/>
    <col min="15105" max="15105" width="18.140625" style="5" customWidth="1"/>
    <col min="15106" max="15106" width="9.85546875" style="5" customWidth="1"/>
    <col min="15107" max="15107" width="7.42578125" style="5" customWidth="1"/>
    <col min="15108" max="15108" width="8.42578125" style="5" customWidth="1"/>
    <col min="15109" max="15109" width="7.42578125" style="5" customWidth="1"/>
    <col min="15110" max="15110" width="26.140625" style="5" customWidth="1"/>
    <col min="15111" max="15111" width="21.140625" style="5" customWidth="1"/>
    <col min="15112" max="15350" width="8.7109375" style="5"/>
    <col min="15351" max="15351" width="0.140625" style="5" customWidth="1"/>
    <col min="15352" max="15352" width="4.5703125" style="5" customWidth="1"/>
    <col min="15353" max="15353" width="3.42578125" style="5" customWidth="1"/>
    <col min="15354" max="15354" width="4.42578125" style="5" customWidth="1"/>
    <col min="15355" max="15355" width="3.42578125" style="5" customWidth="1"/>
    <col min="15356" max="15356" width="9.85546875" style="5" customWidth="1"/>
    <col min="15357" max="15357" width="7.42578125" style="5" customWidth="1"/>
    <col min="15358" max="15358" width="8.5703125" style="5" customWidth="1"/>
    <col min="15359" max="15359" width="7.42578125" style="5" customWidth="1"/>
    <col min="15360" max="15360" width="20.85546875" style="5" customWidth="1"/>
    <col min="15361" max="15361" width="18.140625" style="5" customWidth="1"/>
    <col min="15362" max="15362" width="9.85546875" style="5" customWidth="1"/>
    <col min="15363" max="15363" width="7.42578125" style="5" customWidth="1"/>
    <col min="15364" max="15364" width="8.42578125" style="5" customWidth="1"/>
    <col min="15365" max="15365" width="7.42578125" style="5" customWidth="1"/>
    <col min="15366" max="15366" width="26.140625" style="5" customWidth="1"/>
    <col min="15367" max="15367" width="21.140625" style="5" customWidth="1"/>
    <col min="15368" max="15606" width="8.7109375" style="5"/>
    <col min="15607" max="15607" width="0.140625" style="5" customWidth="1"/>
    <col min="15608" max="15608" width="4.5703125" style="5" customWidth="1"/>
    <col min="15609" max="15609" width="3.42578125" style="5" customWidth="1"/>
    <col min="15610" max="15610" width="4.42578125" style="5" customWidth="1"/>
    <col min="15611" max="15611" width="3.42578125" style="5" customWidth="1"/>
    <col min="15612" max="15612" width="9.85546875" style="5" customWidth="1"/>
    <col min="15613" max="15613" width="7.42578125" style="5" customWidth="1"/>
    <col min="15614" max="15614" width="8.5703125" style="5" customWidth="1"/>
    <col min="15615" max="15615" width="7.42578125" style="5" customWidth="1"/>
    <col min="15616" max="15616" width="20.85546875" style="5" customWidth="1"/>
    <col min="15617" max="15617" width="18.140625" style="5" customWidth="1"/>
    <col min="15618" max="15618" width="9.85546875" style="5" customWidth="1"/>
    <col min="15619" max="15619" width="7.42578125" style="5" customWidth="1"/>
    <col min="15620" max="15620" width="8.42578125" style="5" customWidth="1"/>
    <col min="15621" max="15621" width="7.42578125" style="5" customWidth="1"/>
    <col min="15622" max="15622" width="26.140625" style="5" customWidth="1"/>
    <col min="15623" max="15623" width="21.140625" style="5" customWidth="1"/>
    <col min="15624" max="15862" width="8.7109375" style="5"/>
    <col min="15863" max="15863" width="0.140625" style="5" customWidth="1"/>
    <col min="15864" max="15864" width="4.5703125" style="5" customWidth="1"/>
    <col min="15865" max="15865" width="3.42578125" style="5" customWidth="1"/>
    <col min="15866" max="15866" width="4.42578125" style="5" customWidth="1"/>
    <col min="15867" max="15867" width="3.42578125" style="5" customWidth="1"/>
    <col min="15868" max="15868" width="9.85546875" style="5" customWidth="1"/>
    <col min="15869" max="15869" width="7.42578125" style="5" customWidth="1"/>
    <col min="15870" max="15870" width="8.5703125" style="5" customWidth="1"/>
    <col min="15871" max="15871" width="7.42578125" style="5" customWidth="1"/>
    <col min="15872" max="15872" width="20.85546875" style="5" customWidth="1"/>
    <col min="15873" max="15873" width="18.140625" style="5" customWidth="1"/>
    <col min="15874" max="15874" width="9.85546875" style="5" customWidth="1"/>
    <col min="15875" max="15875" width="7.42578125" style="5" customWidth="1"/>
    <col min="15876" max="15876" width="8.42578125" style="5" customWidth="1"/>
    <col min="15877" max="15877" width="7.42578125" style="5" customWidth="1"/>
    <col min="15878" max="15878" width="26.140625" style="5" customWidth="1"/>
    <col min="15879" max="15879" width="21.140625" style="5" customWidth="1"/>
    <col min="15880" max="16118" width="8.7109375" style="5"/>
    <col min="16119" max="16119" width="0.140625" style="5" customWidth="1"/>
    <col min="16120" max="16120" width="4.5703125" style="5" customWidth="1"/>
    <col min="16121" max="16121" width="3.42578125" style="5" customWidth="1"/>
    <col min="16122" max="16122" width="4.42578125" style="5" customWidth="1"/>
    <col min="16123" max="16123" width="3.42578125" style="5" customWidth="1"/>
    <col min="16124" max="16124" width="9.85546875" style="5" customWidth="1"/>
    <col min="16125" max="16125" width="7.42578125" style="5" customWidth="1"/>
    <col min="16126" max="16126" width="8.5703125" style="5" customWidth="1"/>
    <col min="16127" max="16127" width="7.42578125" style="5" customWidth="1"/>
    <col min="16128" max="16128" width="20.85546875" style="5" customWidth="1"/>
    <col min="16129" max="16129" width="18.140625" style="5" customWidth="1"/>
    <col min="16130" max="16130" width="9.85546875" style="5" customWidth="1"/>
    <col min="16131" max="16131" width="7.42578125" style="5" customWidth="1"/>
    <col min="16132" max="16132" width="8.42578125" style="5" customWidth="1"/>
    <col min="16133" max="16133" width="7.42578125" style="5" customWidth="1"/>
    <col min="16134" max="16134" width="26.140625" style="5" customWidth="1"/>
    <col min="16135" max="16135" width="21.140625" style="5" customWidth="1"/>
    <col min="16136" max="16370" width="8.7109375" style="5"/>
    <col min="16371" max="16371" width="9" style="5" customWidth="1"/>
    <col min="16372" max="16372" width="8.7109375" style="5"/>
    <col min="16373" max="16384" width="9" style="5" customWidth="1"/>
  </cols>
  <sheetData>
    <row r="1" spans="1:8" ht="27.75" customHeight="1">
      <c r="A1" s="508"/>
      <c r="G1" s="4" t="s">
        <v>836</v>
      </c>
    </row>
    <row r="2" spans="1:8" ht="36" customHeight="1">
      <c r="A2" s="1" t="s">
        <v>671</v>
      </c>
      <c r="B2" s="2"/>
      <c r="C2" s="2"/>
      <c r="D2" s="3"/>
      <c r="E2" s="3"/>
      <c r="F2" s="3"/>
    </row>
    <row r="3" spans="1:8" ht="20.100000000000001" customHeight="1">
      <c r="A3" s="6" t="s">
        <v>672</v>
      </c>
      <c r="B3" s="3"/>
      <c r="C3" s="3"/>
      <c r="D3" s="3"/>
      <c r="E3" s="3"/>
      <c r="F3" s="3"/>
      <c r="G3" s="3"/>
    </row>
    <row r="4" spans="1:8" ht="8.4499999999999993" customHeight="1">
      <c r="A4" s="1598" t="s">
        <v>837</v>
      </c>
      <c r="B4" s="1598"/>
      <c r="C4" s="1598"/>
    </row>
    <row r="5" spans="1:8" ht="71.45" customHeight="1">
      <c r="A5" s="1598"/>
      <c r="B5" s="1598"/>
      <c r="C5" s="1598"/>
    </row>
    <row r="6" spans="1:8" ht="30" customHeight="1">
      <c r="A6" s="1597" t="s">
        <v>674</v>
      </c>
      <c r="B6" s="1597"/>
      <c r="C6" s="1597"/>
      <c r="D6" s="1597"/>
      <c r="E6" s="1597"/>
      <c r="F6" s="1597"/>
      <c r="G6" s="1597"/>
    </row>
    <row r="7" spans="1:8" ht="20.100000000000001" customHeight="1" thickBot="1">
      <c r="A7" s="3"/>
      <c r="B7" s="3"/>
      <c r="C7" s="3"/>
      <c r="D7" s="3"/>
      <c r="E7" s="3"/>
      <c r="F7" s="3"/>
      <c r="G7" s="3"/>
    </row>
    <row r="8" spans="1:8" ht="40.35" customHeight="1" thickBot="1">
      <c r="A8" s="488" t="s">
        <v>675</v>
      </c>
      <c r="B8" s="489" t="s">
        <v>676</v>
      </c>
      <c r="C8" s="490" t="s">
        <v>677</v>
      </c>
      <c r="D8" s="489" t="s">
        <v>678</v>
      </c>
      <c r="E8" s="489" t="s">
        <v>679</v>
      </c>
      <c r="F8" s="489" t="s">
        <v>680</v>
      </c>
      <c r="G8" s="491" t="s">
        <v>681</v>
      </c>
    </row>
    <row r="9" spans="1:8" ht="60" customHeight="1">
      <c r="A9" s="726" t="str">
        <f>IF('⑦-別紙3.寄附講座日程案'!A9="","",'⑦-別紙3.寄附講座日程案'!A9)</f>
        <v/>
      </c>
      <c r="B9" s="545" t="str">
        <f>IF('⑦-別紙3.寄附講座日程案'!B9="","",'⑦-別紙3.寄附講座日程案'!B9)</f>
        <v/>
      </c>
      <c r="C9" s="48" t="str">
        <f>IF('⑦-別紙3.寄附講座日程案'!C9="","",'⑦-別紙3.寄附講座日程案'!C9)</f>
        <v/>
      </c>
      <c r="D9" s="1047" t="str">
        <f>IF('⑦-別紙3.寄附講座日程案'!D9="","",'⑦-別紙3.寄附講座日程案'!D9)</f>
        <v/>
      </c>
      <c r="E9" s="1047" t="str">
        <f>IF('⑦-別紙3.寄附講座日程案'!E9="","",'⑦-別紙3.寄附講座日程案'!E9)</f>
        <v/>
      </c>
      <c r="F9" s="1047" t="str">
        <f>IF('⑦-別紙3.寄附講座日程案'!F9="","",'⑦-別紙3.寄附講座日程案'!F9)</f>
        <v/>
      </c>
      <c r="G9" s="1048" t="str">
        <f>IF('⑦-別紙3.寄附講座日程案'!G9="","",'⑦-別紙3.寄附講座日程案'!G9)</f>
        <v/>
      </c>
      <c r="H9" s="567" t="e">
        <f>_xlfn.LET(_xlpm.s, D9,_xlpm.h, VALUE(_xlfn.TEXTBEFORE(_xlpm.s,"時間")),_xlpm.m, IFERROR(VALUE(_xlfn.TEXTBEFORE(_xlfn.TEXTAFTER(_xlpm.s,"時間"),"分")),0),_xlpm.h/24 + _xlpm.m/1440)</f>
        <v>#N/A</v>
      </c>
    </row>
    <row r="10" spans="1:8" ht="60" customHeight="1">
      <c r="A10" s="722" t="str">
        <f>IF('⑦-別紙3.寄附講座日程案'!A10="","",'⑦-別紙3.寄附講座日程案'!A10)</f>
        <v/>
      </c>
      <c r="B10" s="546" t="str">
        <f>IF('⑦-別紙3.寄附講座日程案'!B10="","",'⑦-別紙3.寄附講座日程案'!B10)</f>
        <v/>
      </c>
      <c r="C10" s="54" t="str">
        <f>IF('⑦-別紙3.寄附講座日程案'!C10="","",'⑦-別紙3.寄附講座日程案'!C10)</f>
        <v/>
      </c>
      <c r="D10" s="727" t="str">
        <f>IF('⑦-別紙3.寄附講座日程案'!D10="","",'⑦-別紙3.寄附講座日程案'!D10)</f>
        <v/>
      </c>
      <c r="E10" s="50" t="str">
        <f>IF('⑦-別紙3.寄附講座日程案'!E10="","",'⑦-別紙3.寄附講座日程案'!E10)</f>
        <v/>
      </c>
      <c r="F10" s="736" t="str">
        <f>IF('⑦-別紙3.寄附講座日程案'!F10="","",'⑦-別紙3.寄附講座日程案'!F10)</f>
        <v/>
      </c>
      <c r="G10" s="737" t="str">
        <f>IF('⑦-別紙3.寄附講座日程案'!G10="","",'⑦-別紙3.寄附講座日程案'!G10)</f>
        <v/>
      </c>
      <c r="H10" s="567" t="e">
        <f t="shared" ref="H10:H20" si="0">_xlfn.LET(_xlpm.s, D10,_xlpm.h, VALUE(_xlfn.TEXTBEFORE(_xlpm.s,"時間")),_xlpm.m, IFERROR(VALUE(_xlfn.TEXTBEFORE(_xlfn.TEXTAFTER(_xlpm.s,"時間"),"分")),0),_xlpm.h/24 + _xlpm.m/1440)</f>
        <v>#N/A</v>
      </c>
    </row>
    <row r="11" spans="1:8" ht="60" customHeight="1">
      <c r="A11" s="722" t="str">
        <f>IF('⑦-別紙3.寄附講座日程案'!A11="","",'⑦-別紙3.寄附講座日程案'!A11)</f>
        <v/>
      </c>
      <c r="B11" s="546" t="str">
        <f>IF('⑦-別紙3.寄附講座日程案'!B11="","",'⑦-別紙3.寄附講座日程案'!B11)</f>
        <v/>
      </c>
      <c r="C11" s="55" t="str">
        <f>IF('⑦-別紙3.寄附講座日程案'!C11="","",'⑦-別紙3.寄附講座日程案'!C11)</f>
        <v/>
      </c>
      <c r="D11" s="727" t="str">
        <f>IF('⑦-別紙3.寄附講座日程案'!D11="","",'⑦-別紙3.寄附講座日程案'!D11)</f>
        <v/>
      </c>
      <c r="E11" s="50" t="str">
        <f>IF('⑦-別紙3.寄附講座日程案'!E11="","",'⑦-別紙3.寄附講座日程案'!E11)</f>
        <v/>
      </c>
      <c r="F11" s="736" t="str">
        <f>IF('⑦-別紙3.寄附講座日程案'!F11="","",'⑦-別紙3.寄附講座日程案'!F11)</f>
        <v/>
      </c>
      <c r="G11" s="737" t="str">
        <f>IF('⑦-別紙3.寄附講座日程案'!G11="","",'⑦-別紙3.寄附講座日程案'!G11)</f>
        <v/>
      </c>
      <c r="H11" s="567" t="e">
        <f t="shared" si="0"/>
        <v>#N/A</v>
      </c>
    </row>
    <row r="12" spans="1:8" ht="60" customHeight="1">
      <c r="A12" s="722" t="str">
        <f>IF('⑦-別紙3.寄附講座日程案'!A12="","",'⑦-別紙3.寄附講座日程案'!A12)</f>
        <v/>
      </c>
      <c r="B12" s="546" t="str">
        <f>IF('⑦-別紙3.寄附講座日程案'!B12="","",'⑦-別紙3.寄附講座日程案'!B12)</f>
        <v/>
      </c>
      <c r="C12" s="46" t="str">
        <f>IF('⑦-別紙3.寄附講座日程案'!C12="","",'⑦-別紙3.寄附講座日程案'!C12)</f>
        <v/>
      </c>
      <c r="D12" s="727" t="str">
        <f>IF('⑦-別紙3.寄附講座日程案'!D12="","",'⑦-別紙3.寄附講座日程案'!D12)</f>
        <v/>
      </c>
      <c r="E12" s="50" t="str">
        <f>IF('⑦-別紙3.寄附講座日程案'!E12="","",'⑦-別紙3.寄附講座日程案'!E12)</f>
        <v/>
      </c>
      <c r="F12" s="738" t="str">
        <f>IF('⑦-別紙3.寄附講座日程案'!F12="","",'⑦-別紙3.寄附講座日程案'!F12)</f>
        <v/>
      </c>
      <c r="G12" s="737" t="str">
        <f>IF('⑦-別紙3.寄附講座日程案'!G12="","",'⑦-別紙3.寄附講座日程案'!G12)</f>
        <v/>
      </c>
      <c r="H12" s="567" t="e">
        <f t="shared" si="0"/>
        <v>#N/A</v>
      </c>
    </row>
    <row r="13" spans="1:8" ht="60" customHeight="1">
      <c r="A13" s="722" t="str">
        <f>IF('⑦-別紙3.寄附講座日程案'!A13="","",'⑦-別紙3.寄附講座日程案'!A13)</f>
        <v/>
      </c>
      <c r="B13" s="546" t="str">
        <f>IF('⑦-別紙3.寄附講座日程案'!B13="","",'⑦-別紙3.寄附講座日程案'!B13)</f>
        <v/>
      </c>
      <c r="C13" s="427" t="str">
        <f>IF('⑦-別紙3.寄附講座日程案'!C13="","",'⑦-別紙3.寄附講座日程案'!C13)</f>
        <v/>
      </c>
      <c r="D13" s="727" t="str">
        <f>IF('⑦-別紙3.寄附講座日程案'!D13="","",'⑦-別紙3.寄附講座日程案'!D13)</f>
        <v/>
      </c>
      <c r="E13" s="50" t="str">
        <f>IF('⑦-別紙3.寄附講座日程案'!E13="","",'⑦-別紙3.寄附講座日程案'!E13)</f>
        <v/>
      </c>
      <c r="F13" s="738" t="str">
        <f>IF('⑦-別紙3.寄附講座日程案'!F13="","",'⑦-別紙3.寄附講座日程案'!F13)</f>
        <v/>
      </c>
      <c r="G13" s="737" t="str">
        <f>IF('⑦-別紙3.寄附講座日程案'!G13="","",'⑦-別紙3.寄附講座日程案'!G13)</f>
        <v/>
      </c>
      <c r="H13" s="567" t="e">
        <f t="shared" si="0"/>
        <v>#N/A</v>
      </c>
    </row>
    <row r="14" spans="1:8" ht="60" customHeight="1">
      <c r="A14" s="722" t="str">
        <f>IF('⑦-別紙3.寄附講座日程案'!A14="","",'⑦-別紙3.寄附講座日程案'!A14)</f>
        <v/>
      </c>
      <c r="B14" s="546" t="str">
        <f>IF('⑦-別紙3.寄附講座日程案'!B14="","",'⑦-別紙3.寄附講座日程案'!B14)</f>
        <v/>
      </c>
      <c r="C14" s="47" t="str">
        <f>IF('⑦-別紙3.寄附講座日程案'!C14="","",'⑦-別紙3.寄附講座日程案'!C14)</f>
        <v/>
      </c>
      <c r="D14" s="727" t="str">
        <f>IF('⑦-別紙3.寄附講座日程案'!D14="","",'⑦-別紙3.寄附講座日程案'!D14)</f>
        <v/>
      </c>
      <c r="E14" s="50" t="str">
        <f>IF('⑦-別紙3.寄附講座日程案'!E14="","",'⑦-別紙3.寄附講座日程案'!E14)</f>
        <v/>
      </c>
      <c r="F14" s="736" t="str">
        <f>IF('⑦-別紙3.寄附講座日程案'!F14="","",'⑦-別紙3.寄附講座日程案'!F14)</f>
        <v/>
      </c>
      <c r="G14" s="737" t="str">
        <f>IF('⑦-別紙3.寄附講座日程案'!G14="","",'⑦-別紙3.寄附講座日程案'!G14)</f>
        <v/>
      </c>
      <c r="H14" s="567" t="e">
        <f t="shared" si="0"/>
        <v>#N/A</v>
      </c>
    </row>
    <row r="15" spans="1:8" ht="60" customHeight="1">
      <c r="A15" s="722" t="str">
        <f>IF('⑦-別紙3.寄附講座日程案'!A15="","",'⑦-別紙3.寄附講座日程案'!A15)</f>
        <v/>
      </c>
      <c r="B15" s="546" t="str">
        <f>IF('⑦-別紙3.寄附講座日程案'!B15="","",'⑦-別紙3.寄附講座日程案'!B15)</f>
        <v/>
      </c>
      <c r="C15" s="46" t="str">
        <f>IF('⑦-別紙3.寄附講座日程案'!C15="","",'⑦-別紙3.寄附講座日程案'!C15)</f>
        <v/>
      </c>
      <c r="D15" s="727" t="str">
        <f>IF('⑦-別紙3.寄附講座日程案'!D15="","",'⑦-別紙3.寄附講座日程案'!D15)</f>
        <v/>
      </c>
      <c r="E15" s="50" t="str">
        <f>IF('⑦-別紙3.寄附講座日程案'!E15="","",'⑦-別紙3.寄附講座日程案'!E15)</f>
        <v/>
      </c>
      <c r="F15" s="738" t="str">
        <f>IF('⑦-別紙3.寄附講座日程案'!F15="","",'⑦-別紙3.寄附講座日程案'!F15)</f>
        <v/>
      </c>
      <c r="G15" s="737" t="str">
        <f>IF('⑦-別紙3.寄附講座日程案'!G15="","",'⑦-別紙3.寄附講座日程案'!G15)</f>
        <v/>
      </c>
      <c r="H15" s="567" t="e">
        <f t="shared" si="0"/>
        <v>#N/A</v>
      </c>
    </row>
    <row r="16" spans="1:8" ht="60" customHeight="1">
      <c r="A16" s="722" t="str">
        <f>IF('⑦-別紙3.寄附講座日程案'!A16="","",'⑦-別紙3.寄附講座日程案'!A16)</f>
        <v/>
      </c>
      <c r="B16" s="546" t="str">
        <f>IF('⑦-別紙3.寄附講座日程案'!B16="","",'⑦-別紙3.寄附講座日程案'!B16)</f>
        <v/>
      </c>
      <c r="C16" s="46" t="str">
        <f>IF('⑦-別紙3.寄附講座日程案'!C16="","",'⑦-別紙3.寄附講座日程案'!C16)</f>
        <v/>
      </c>
      <c r="D16" s="727" t="str">
        <f>IF('⑦-別紙3.寄附講座日程案'!D16="","",'⑦-別紙3.寄附講座日程案'!D16)</f>
        <v/>
      </c>
      <c r="E16" s="50" t="str">
        <f>IF('⑦-別紙3.寄附講座日程案'!E16="","",'⑦-別紙3.寄附講座日程案'!E16)</f>
        <v/>
      </c>
      <c r="F16" s="738" t="str">
        <f>IF('⑦-別紙3.寄附講座日程案'!F16="","",'⑦-別紙3.寄附講座日程案'!F16)</f>
        <v/>
      </c>
      <c r="G16" s="737" t="str">
        <f>IF('⑦-別紙3.寄附講座日程案'!G16="","",'⑦-別紙3.寄附講座日程案'!G16)</f>
        <v/>
      </c>
      <c r="H16" s="567" t="e">
        <f t="shared" si="0"/>
        <v>#N/A</v>
      </c>
    </row>
    <row r="17" spans="1:8" ht="60" customHeight="1">
      <c r="A17" s="722" t="str">
        <f>IF('⑦-別紙3.寄附講座日程案'!A17="","",'⑦-別紙3.寄附講座日程案'!A17)</f>
        <v/>
      </c>
      <c r="B17" s="546" t="str">
        <f>IF('⑦-別紙3.寄附講座日程案'!B17="","",'⑦-別紙3.寄附講座日程案'!B17)</f>
        <v/>
      </c>
      <c r="C17" s="46" t="str">
        <f>IF('⑦-別紙3.寄附講座日程案'!C17="","",'⑦-別紙3.寄附講座日程案'!C17)</f>
        <v/>
      </c>
      <c r="D17" s="727" t="str">
        <f>IF('⑦-別紙3.寄附講座日程案'!D17="","",'⑦-別紙3.寄附講座日程案'!D17)</f>
        <v/>
      </c>
      <c r="E17" s="50" t="str">
        <f>IF('⑦-別紙3.寄附講座日程案'!E17="","",'⑦-別紙3.寄附講座日程案'!E17)</f>
        <v/>
      </c>
      <c r="F17" s="736" t="str">
        <f>IF('⑦-別紙3.寄附講座日程案'!F17="","",'⑦-別紙3.寄附講座日程案'!F17)</f>
        <v/>
      </c>
      <c r="G17" s="737" t="str">
        <f>IF('⑦-別紙3.寄附講座日程案'!G17="","",'⑦-別紙3.寄附講座日程案'!G17)</f>
        <v/>
      </c>
      <c r="H17" s="567" t="e">
        <f t="shared" si="0"/>
        <v>#N/A</v>
      </c>
    </row>
    <row r="18" spans="1:8" ht="60" customHeight="1">
      <c r="A18" s="722" t="str">
        <f>IF('⑦-別紙3.寄附講座日程案'!A18="","",'⑦-別紙3.寄附講座日程案'!A18)</f>
        <v/>
      </c>
      <c r="B18" s="546" t="str">
        <f>IF('⑦-別紙3.寄附講座日程案'!B18="","",'⑦-別紙3.寄附講座日程案'!B18)</f>
        <v/>
      </c>
      <c r="C18" s="45" t="str">
        <f>IF('⑦-別紙3.寄附講座日程案'!C18="","",'⑦-別紙3.寄附講座日程案'!C18)</f>
        <v/>
      </c>
      <c r="D18" s="727" t="str">
        <f>IF('⑦-別紙3.寄附講座日程案'!D18="","",'⑦-別紙3.寄附講座日程案'!D18)</f>
        <v/>
      </c>
      <c r="E18" s="50" t="str">
        <f>IF('⑦-別紙3.寄附講座日程案'!E18="","",'⑦-別紙3.寄附講座日程案'!E18)</f>
        <v/>
      </c>
      <c r="F18" s="736" t="str">
        <f>IF('⑦-別紙3.寄附講座日程案'!F18="","",'⑦-別紙3.寄附講座日程案'!F18)</f>
        <v/>
      </c>
      <c r="G18" s="737" t="str">
        <f>IF('⑦-別紙3.寄附講座日程案'!G18="","",'⑦-別紙3.寄附講座日程案'!G18)</f>
        <v/>
      </c>
      <c r="H18" s="567" t="e">
        <f t="shared" si="0"/>
        <v>#N/A</v>
      </c>
    </row>
    <row r="19" spans="1:8" ht="60" customHeight="1">
      <c r="A19" s="722" t="str">
        <f>IF('⑦-別紙3.寄附講座日程案'!A19="","",'⑦-別紙3.寄附講座日程案'!A19)</f>
        <v/>
      </c>
      <c r="B19" s="546" t="str">
        <f>IF('⑦-別紙3.寄附講座日程案'!B19="","",'⑦-別紙3.寄附講座日程案'!B19)</f>
        <v/>
      </c>
      <c r="C19" s="46" t="str">
        <f>IF('⑦-別紙3.寄附講座日程案'!C19="","",'⑦-別紙3.寄附講座日程案'!C19)</f>
        <v/>
      </c>
      <c r="D19" s="727" t="str">
        <f>IF('⑦-別紙3.寄附講座日程案'!D19="","",'⑦-別紙3.寄附講座日程案'!D19)</f>
        <v/>
      </c>
      <c r="E19" s="50" t="str">
        <f>IF('⑦-別紙3.寄附講座日程案'!E19="","",'⑦-別紙3.寄附講座日程案'!E19)</f>
        <v/>
      </c>
      <c r="F19" s="736" t="str">
        <f>IF('⑦-別紙3.寄附講座日程案'!F19="","",'⑦-別紙3.寄附講座日程案'!F19)</f>
        <v/>
      </c>
      <c r="G19" s="737" t="str">
        <f>IF('⑦-別紙3.寄附講座日程案'!G19="","",'⑦-別紙3.寄附講座日程案'!G19)</f>
        <v/>
      </c>
      <c r="H19" s="567" t="e">
        <f t="shared" si="0"/>
        <v>#N/A</v>
      </c>
    </row>
    <row r="20" spans="1:8" ht="60" customHeight="1" thickBot="1">
      <c r="A20" s="723" t="str">
        <f>IF('⑦-別紙3.寄附講座日程案'!A20="","",'⑦-別紙3.寄附講座日程案'!A20)</f>
        <v/>
      </c>
      <c r="B20" s="547" t="str">
        <f>IF('⑦-別紙3.寄附講座日程案'!B20="","",'⑦-別紙3.寄附講座日程案'!B20)</f>
        <v/>
      </c>
      <c r="C20" s="428" t="str">
        <f>IF('⑦-別紙3.寄附講座日程案'!C20="","",'⑦-別紙3.寄附講座日程案'!C20)</f>
        <v/>
      </c>
      <c r="D20" s="728" t="str">
        <f>IF('⑦-別紙3.寄附講座日程案'!D20="","",'⑦-別紙3.寄附講座日程案'!D20)</f>
        <v/>
      </c>
      <c r="E20" s="52" t="str">
        <f>IF('⑦-別紙3.寄附講座日程案'!E20="","",'⑦-別紙3.寄附講座日程案'!E20)</f>
        <v/>
      </c>
      <c r="F20" s="739" t="str">
        <f>IF('⑦-別紙3.寄附講座日程案'!F20="","",'⑦-別紙3.寄附講座日程案'!F20)</f>
        <v/>
      </c>
      <c r="G20" s="740" t="str">
        <f>IF('⑦-別紙3.寄附講座日程案'!G20="","",'⑦-別紙3.寄附講座日程案'!G20)</f>
        <v/>
      </c>
      <c r="H20" s="567" t="e">
        <f t="shared" si="0"/>
        <v>#N/A</v>
      </c>
    </row>
    <row r="21" spans="1:8" ht="20.100000000000001" customHeight="1">
      <c r="A21" s="3"/>
      <c r="B21" s="3"/>
      <c r="C21" s="3"/>
      <c r="D21" s="3"/>
      <c r="E21" s="3"/>
      <c r="F21" s="3"/>
      <c r="G21" s="3"/>
    </row>
    <row r="22" spans="1:8" ht="26.1" customHeight="1">
      <c r="A22" s="3"/>
      <c r="C22" s="3"/>
      <c r="D22" s="3" t="s">
        <v>682</v>
      </c>
      <c r="E22" s="3"/>
      <c r="F22" s="3"/>
      <c r="G22" s="3"/>
    </row>
    <row r="23" spans="1:8" ht="26.1" customHeight="1">
      <c r="A23" s="3"/>
      <c r="C23" s="3"/>
      <c r="D23" s="729" t="s">
        <v>683</v>
      </c>
      <c r="E23" s="729" t="s">
        <v>684</v>
      </c>
      <c r="F23" s="729" t="s">
        <v>685</v>
      </c>
      <c r="G23" s="3"/>
    </row>
    <row r="24" spans="1:8" ht="26.1" customHeight="1">
      <c r="A24" s="3"/>
      <c r="B24" s="3"/>
      <c r="C24" s="3"/>
      <c r="D24" s="510" t="s">
        <v>686</v>
      </c>
      <c r="E24" s="568">
        <f>SUMIF($F$9:$F$20,D24,$H$9:$H$20)</f>
        <v>0</v>
      </c>
      <c r="F24" s="1599" t="e">
        <f>SUM(E24:E25)/$E$28</f>
        <v>#DIV/0!</v>
      </c>
      <c r="G24" s="3"/>
    </row>
    <row r="25" spans="1:8" ht="26.1" customHeight="1">
      <c r="A25" s="3"/>
      <c r="B25" s="3"/>
      <c r="C25" s="3"/>
      <c r="D25" s="1031" t="s">
        <v>687</v>
      </c>
      <c r="E25" s="568">
        <f>SUMIF($F$9:$F$20,D25,$H$9:$H$20)</f>
        <v>0</v>
      </c>
      <c r="F25" s="1600"/>
      <c r="G25" s="3"/>
    </row>
    <row r="26" spans="1:8" ht="26.1" customHeight="1">
      <c r="A26" s="3"/>
      <c r="B26" s="3"/>
      <c r="C26" s="3"/>
      <c r="D26" s="1032" t="s">
        <v>688</v>
      </c>
      <c r="E26" s="568">
        <f>SUMIF($F$9:$F$20,D26,$H$9:$H$20)</f>
        <v>0</v>
      </c>
      <c r="F26" s="1599" t="e">
        <f>SUM(E26:E27)/$E$28</f>
        <v>#DIV/0!</v>
      </c>
      <c r="G26" s="3"/>
    </row>
    <row r="27" spans="1:8" ht="26.1" customHeight="1" thickBot="1">
      <c r="A27" s="3"/>
      <c r="B27" s="3"/>
      <c r="C27" s="3"/>
      <c r="D27" s="733" t="s">
        <v>689</v>
      </c>
      <c r="E27" s="734">
        <f>SUMIF($F$9:$F$20,D27,$H$9:$H$20)</f>
        <v>0</v>
      </c>
      <c r="F27" s="1601"/>
      <c r="G27" s="3"/>
    </row>
    <row r="28" spans="1:8" ht="26.1" customHeight="1" thickTop="1">
      <c r="A28" s="3"/>
      <c r="B28" s="3"/>
      <c r="C28" s="3"/>
      <c r="D28" s="730" t="s">
        <v>690</v>
      </c>
      <c r="E28" s="731">
        <f>SUM(E24:E27)</f>
        <v>0</v>
      </c>
      <c r="F28" s="732" t="e">
        <f>F24+F26</f>
        <v>#DIV/0!</v>
      </c>
      <c r="G28" s="3"/>
    </row>
    <row r="29" spans="1:8" ht="20.100000000000001" customHeight="1">
      <c r="A29" s="3"/>
      <c r="B29" s="3"/>
      <c r="C29" s="3"/>
      <c r="D29" s="509"/>
      <c r="E29" s="3"/>
      <c r="F29" s="3"/>
      <c r="G29" s="3"/>
    </row>
    <row r="30" spans="1:8" ht="30" customHeight="1">
      <c r="A30" s="1597" t="s">
        <v>691</v>
      </c>
      <c r="B30" s="1597"/>
      <c r="C30" s="1597"/>
      <c r="D30" s="1597"/>
      <c r="E30" s="1597"/>
      <c r="F30" s="1597"/>
      <c r="G30" s="1597"/>
    </row>
    <row r="31" spans="1:8" ht="20.100000000000001" customHeight="1" thickBot="1">
      <c r="A31" s="3"/>
      <c r="B31" s="3"/>
      <c r="C31" s="3"/>
      <c r="D31" s="3"/>
      <c r="E31" s="3"/>
      <c r="F31" s="3"/>
      <c r="G31" s="3"/>
    </row>
    <row r="32" spans="1:8" ht="40.35" customHeight="1" thickBot="1">
      <c r="A32" s="488" t="s">
        <v>675</v>
      </c>
      <c r="B32" s="489" t="s">
        <v>692</v>
      </c>
      <c r="C32" s="490" t="s">
        <v>677</v>
      </c>
      <c r="D32" s="1602" t="s">
        <v>693</v>
      </c>
      <c r="E32" s="1603"/>
      <c r="F32" s="1604"/>
      <c r="G32" s="551" t="s">
        <v>681</v>
      </c>
    </row>
    <row r="33" spans="1:7" ht="60" customHeight="1">
      <c r="A33" s="726" t="str">
        <f>IF('⑦-別紙3.寄附講座日程案'!A33="","",'⑦-別紙3.寄附講座日程案'!A33)</f>
        <v/>
      </c>
      <c r="B33" s="725" t="str">
        <f>IF('⑦-別紙3.寄附講座日程案'!B33="","",'⑦-別紙3.寄附講座日程案'!B33)</f>
        <v/>
      </c>
      <c r="C33" s="47" t="str">
        <f>IF('⑦-別紙3.寄附講座日程案'!C33="","",'⑦-別紙3.寄附講座日程案'!C33)</f>
        <v/>
      </c>
      <c r="D33" s="1605" t="str">
        <f>IF('⑦-別紙3.寄附講座日程案'!D33="","",'⑦-別紙3.寄附講座日程案'!D33)</f>
        <v/>
      </c>
      <c r="E33" s="1606"/>
      <c r="F33" s="1607"/>
      <c r="G33" s="741" t="str">
        <f>IF('⑦-別紙3.寄附講座日程案'!G33="","",'⑦-別紙3.寄附講座日程案'!G33)</f>
        <v/>
      </c>
    </row>
    <row r="34" spans="1:7" ht="60" customHeight="1">
      <c r="A34" s="722" t="str">
        <f>IF('⑦-別紙3.寄附講座日程案'!A34="","",'⑦-別紙3.寄附講座日程案'!A34)</f>
        <v/>
      </c>
      <c r="B34" s="546" t="str">
        <f>IF('⑦-別紙3.寄附講座日程案'!B34="","",'⑦-別紙3.寄附講座日程案'!B34)</f>
        <v/>
      </c>
      <c r="C34" s="46" t="str">
        <f>IF('⑦-別紙3.寄附講座日程案'!C34="","",'⑦-別紙3.寄附講座日程案'!C34)</f>
        <v/>
      </c>
      <c r="D34" s="1608" t="str">
        <f>IF('⑦-別紙3.寄附講座日程案'!D34="","",'⑦-別紙3.寄附講座日程案'!D34)</f>
        <v/>
      </c>
      <c r="E34" s="1609"/>
      <c r="F34" s="1610"/>
      <c r="G34" s="51" t="str">
        <f>IF('⑦-別紙3.寄附講座日程案'!G34="","",'⑦-別紙3.寄附講座日程案'!G34)</f>
        <v/>
      </c>
    </row>
    <row r="35" spans="1:7" ht="60" customHeight="1">
      <c r="A35" s="722" t="str">
        <f>IF('⑦-別紙3.寄附講座日程案'!A35="","",'⑦-別紙3.寄附講座日程案'!A35)</f>
        <v/>
      </c>
      <c r="B35" s="546" t="str">
        <f>IF('⑦-別紙3.寄附講座日程案'!B35="","",'⑦-別紙3.寄附講座日程案'!B35)</f>
        <v/>
      </c>
      <c r="C35" s="45" t="str">
        <f>IF('⑦-別紙3.寄附講座日程案'!C35="","",'⑦-別紙3.寄附講座日程案'!C35)</f>
        <v/>
      </c>
      <c r="D35" s="1608" t="str">
        <f>IF('⑦-別紙3.寄附講座日程案'!D35="","",'⑦-別紙3.寄附講座日程案'!D35)</f>
        <v/>
      </c>
      <c r="E35" s="1609"/>
      <c r="F35" s="1610"/>
      <c r="G35" s="51" t="str">
        <f>IF('⑦-別紙3.寄附講座日程案'!G35="","",'⑦-別紙3.寄附講座日程案'!G35)</f>
        <v/>
      </c>
    </row>
    <row r="36" spans="1:7" ht="60" customHeight="1" thickBot="1">
      <c r="A36" s="723" t="str">
        <f>IF('⑦-別紙3.寄附講座日程案'!A36="","",'⑦-別紙3.寄附講座日程案'!A36)</f>
        <v/>
      </c>
      <c r="B36" s="547" t="str">
        <f>IF('⑦-別紙3.寄附講座日程案'!B36="","",'⑦-別紙3.寄附講座日程案'!B36)</f>
        <v/>
      </c>
      <c r="C36" s="56" t="str">
        <f>IF('⑦-別紙3.寄附講座日程案'!C36="","",'⑦-別紙3.寄附講座日程案'!C36)</f>
        <v/>
      </c>
      <c r="D36" s="1611" t="str">
        <f>IF('⑦-別紙3.寄附講座日程案'!D36="","",'⑦-別紙3.寄附講座日程案'!D36)</f>
        <v/>
      </c>
      <c r="E36" s="1612"/>
      <c r="F36" s="1613"/>
      <c r="G36" s="53" t="str">
        <f>IF('⑦-別紙3.寄附講座日程案'!G36="","",'⑦-別紙3.寄附講座日程案'!G36)</f>
        <v/>
      </c>
    </row>
    <row r="37" spans="1:7" ht="20.100000000000001" customHeight="1">
      <c r="A37" s="3"/>
      <c r="B37" s="3"/>
      <c r="C37" s="3"/>
      <c r="D37" s="3"/>
      <c r="E37" s="3"/>
      <c r="F37" s="3"/>
      <c r="G37" s="3"/>
    </row>
    <row r="38" spans="1:7" ht="20.100000000000001" customHeight="1">
      <c r="A38" s="3"/>
      <c r="B38" s="3"/>
      <c r="C38" s="3"/>
      <c r="D38" s="3"/>
      <c r="E38" s="3"/>
      <c r="F38" s="3"/>
      <c r="G38" s="3"/>
    </row>
    <row r="39" spans="1:7" ht="20.100000000000001" customHeight="1"/>
    <row r="40" spans="1:7" ht="19.5" customHeight="1"/>
    <row r="41" spans="1:7" ht="27.75" customHeight="1"/>
    <row r="42" spans="1:7" ht="20.100000000000001" customHeight="1"/>
    <row r="43" spans="1:7" ht="20.100000000000001" customHeight="1"/>
    <row r="44" spans="1:7" ht="20.100000000000001" customHeight="1"/>
    <row r="45" spans="1:7" ht="20.100000000000001" customHeight="1">
      <c r="A45" s="1596"/>
      <c r="B45" s="1596"/>
      <c r="C45" s="1596"/>
    </row>
    <row r="46" spans="1:7" ht="20.100000000000001" customHeight="1">
      <c r="A46" s="1596"/>
      <c r="B46" s="1596"/>
      <c r="C46" s="1596"/>
    </row>
    <row r="47" spans="1:7" ht="20.100000000000001" customHeight="1"/>
    <row r="48" spans="1:7" ht="20.100000000000001" customHeight="1"/>
  </sheetData>
  <mergeCells count="12">
    <mergeCell ref="A46:C46"/>
    <mergeCell ref="A4:C5"/>
    <mergeCell ref="A6:G6"/>
    <mergeCell ref="F24:F25"/>
    <mergeCell ref="F26:F27"/>
    <mergeCell ref="A30:G30"/>
    <mergeCell ref="D32:F32"/>
    <mergeCell ref="D33:F33"/>
    <mergeCell ref="D34:F34"/>
    <mergeCell ref="D35:F35"/>
    <mergeCell ref="D36:F36"/>
    <mergeCell ref="A45:C45"/>
  </mergeCells>
  <phoneticPr fontId="4"/>
  <printOptions horizontalCentered="1"/>
  <pageMargins left="0.59055118110236227" right="0.27559055118110237" top="0.39370078740157483" bottom="0.78740157480314965" header="3.9370078740157481" footer="0.19685039370078741"/>
  <pageSetup paperSize="9" scale="50" orientation="portrait" blackAndWhite="1" cellComments="asDisplayed" r:id="rId1"/>
  <headerFooter alignWithMargins="0">
    <oddHeader xml:space="preserve">&amp;R&amp;"ＭＳ 明朝,標準"&amp;10 &amp;"ＭＳ 明朝,太字" &amp;14 &amp;16 </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8EAA4-D9D1-46BB-AD4D-0456C4676694}">
  <sheetPr codeName="Sheet16">
    <tabColor theme="7" tint="0.79998168889431442"/>
    <pageSetUpPr fitToPage="1"/>
  </sheetPr>
  <dimension ref="A1:K25"/>
  <sheetViews>
    <sheetView view="pageBreakPreview" zoomScale="115" zoomScaleNormal="100" zoomScaleSheetLayoutView="115" workbookViewId="0"/>
  </sheetViews>
  <sheetFormatPr defaultColWidth="9" defaultRowHeight="12" outlineLevelRow="1"/>
  <cols>
    <col min="1" max="1" width="3.85546875" style="300" customWidth="1"/>
    <col min="2" max="2" width="20.5703125" style="300" customWidth="1"/>
    <col min="3" max="3" width="11.140625" style="300" bestFit="1" customWidth="1"/>
    <col min="4" max="4" width="20.5703125" style="300" customWidth="1"/>
    <col min="5" max="5" width="12.5703125" style="300" hidden="1" customWidth="1"/>
    <col min="6" max="6" width="8.140625" style="300" customWidth="1"/>
    <col min="7" max="7" width="7.85546875" style="300" customWidth="1"/>
    <col min="8" max="9" width="9" style="300" customWidth="1"/>
    <col min="10" max="10" width="19.42578125" style="300" customWidth="1"/>
    <col min="11" max="16384" width="9" style="300"/>
  </cols>
  <sheetData>
    <row r="1" spans="1:11" ht="20.25" customHeight="1">
      <c r="A1" s="300" t="s">
        <v>834</v>
      </c>
      <c r="J1" s="301" t="s">
        <v>838</v>
      </c>
    </row>
    <row r="2" spans="1:11">
      <c r="I2" s="1788" t="str">
        <f>"案件番号"&amp;審査用案件概要シート!O5</f>
        <v>案件番号20XX-XX</v>
      </c>
      <c r="J2" s="1789"/>
    </row>
    <row r="3" spans="1:11" hidden="1">
      <c r="E3" s="300" t="s">
        <v>839</v>
      </c>
      <c r="G3" s="300" t="s">
        <v>839</v>
      </c>
      <c r="H3" s="300" t="s">
        <v>839</v>
      </c>
      <c r="I3" s="300" t="s">
        <v>839</v>
      </c>
    </row>
    <row r="4" spans="1:11" ht="24">
      <c r="A4" s="514"/>
      <c r="B4" s="514" t="s">
        <v>840</v>
      </c>
      <c r="C4" s="515" t="s">
        <v>323</v>
      </c>
      <c r="D4" s="515" t="s">
        <v>324</v>
      </c>
      <c r="E4" s="514" t="s">
        <v>325</v>
      </c>
      <c r="F4" s="512" t="s">
        <v>326</v>
      </c>
      <c r="G4" s="516" t="s">
        <v>149</v>
      </c>
      <c r="H4" s="516" t="s">
        <v>327</v>
      </c>
      <c r="I4" s="517" t="s">
        <v>328</v>
      </c>
      <c r="J4" s="512" t="s">
        <v>329</v>
      </c>
    </row>
    <row r="5" spans="1:11" ht="30" customHeight="1">
      <c r="A5" s="1039" t="s">
        <v>841</v>
      </c>
      <c r="B5" s="513" t="str">
        <f>IF('③-別紙1.寄附講座実施計画の概要'!B237="","",'③-別紙1.寄附講座実施計画の概要'!B237)</f>
        <v/>
      </c>
      <c r="C5" s="513" t="str">
        <f>IF('③-別紙1.寄附講座実施計画の概要'!D237="","",'③-別紙1.寄附講座実施計画の概要'!D237)</f>
        <v/>
      </c>
      <c r="D5" s="513" t="str">
        <f>IF('③-別紙1.寄附講座実施計画の概要'!E237="","",'③-別紙1.寄附講座実施計画の概要'!E237)</f>
        <v/>
      </c>
      <c r="E5" s="513" t="str">
        <f>IF('③-別紙1.寄附講座実施計画の概要'!F237="","",'③-別紙1.寄附講座実施計画の概要'!F237)</f>
        <v/>
      </c>
      <c r="F5" s="513" t="str">
        <f>IF('③-別紙1.寄附講座実施計画の概要'!G237="","",'③-別紙1.寄附講座実施計画の概要'!G237)</f>
        <v/>
      </c>
      <c r="G5" s="513" t="str">
        <f>IF('③-別紙1.寄附講座実施計画の概要'!I237="","",'③-別紙1.寄附講座実施計画の概要'!I237)</f>
        <v/>
      </c>
      <c r="H5" s="513" t="str">
        <f>IF('③-別紙1.寄附講座実施計画の概要'!J237="","",'③-別紙1.寄附講座実施計画の概要'!J237)</f>
        <v>選択して下さい</v>
      </c>
      <c r="I5" s="513" t="str">
        <f>IF('③-別紙1.寄附講座実施計画の概要'!K237="","",'③-別紙1.寄附講座実施計画の概要'!K237)</f>
        <v/>
      </c>
      <c r="J5" s="513" t="str">
        <f>IF('③-別紙1.寄附講座実施計画の概要'!L237="","",'③-別紙1.寄附講座実施計画の概要'!L237)</f>
        <v>選択して下さい</v>
      </c>
      <c r="K5" s="300" t="e">
        <f>E5*F5</f>
        <v>#VALUE!</v>
      </c>
    </row>
    <row r="6" spans="1:11" ht="30" customHeight="1">
      <c r="A6" s="1039" t="s">
        <v>842</v>
      </c>
      <c r="B6" s="513" t="str">
        <f>IF('③-別紙1.寄附講座実施計画の概要'!B238="","",'③-別紙1.寄附講座実施計画の概要'!B238)</f>
        <v/>
      </c>
      <c r="C6" s="513" t="str">
        <f>IF('③-別紙1.寄附講座実施計画の概要'!D238="","",'③-別紙1.寄附講座実施計画の概要'!D238)</f>
        <v/>
      </c>
      <c r="D6" s="513" t="str">
        <f>IF('③-別紙1.寄附講座実施計画の概要'!E238="","",'③-別紙1.寄附講座実施計画の概要'!E238)</f>
        <v/>
      </c>
      <c r="E6" s="513" t="str">
        <f>IF('③-別紙1.寄附講座実施計画の概要'!F238="","",'③-別紙1.寄附講座実施計画の概要'!F238)</f>
        <v/>
      </c>
      <c r="F6" s="513" t="str">
        <f>IF('③-別紙1.寄附講座実施計画の概要'!G238="","",'③-別紙1.寄附講座実施計画の概要'!G238)</f>
        <v/>
      </c>
      <c r="G6" s="513" t="str">
        <f>IF('③-別紙1.寄附講座実施計画の概要'!I238="","",'③-別紙1.寄附講座実施計画の概要'!I238)</f>
        <v/>
      </c>
      <c r="H6" s="513" t="str">
        <f>IF('③-別紙1.寄附講座実施計画の概要'!J238="","",'③-別紙1.寄附講座実施計画の概要'!J238)</f>
        <v>選択して下さい</v>
      </c>
      <c r="I6" s="513" t="str">
        <f>IF('③-別紙1.寄附講座実施計画の概要'!K238="","",'③-別紙1.寄附講座実施計画の概要'!K238)</f>
        <v/>
      </c>
      <c r="J6" s="513" t="str">
        <f>IF('③-別紙1.寄附講座実施計画の概要'!L238="","",'③-別紙1.寄附講座実施計画の概要'!L238)</f>
        <v>選択して下さい</v>
      </c>
      <c r="K6" s="300" t="e">
        <f t="shared" ref="K6:K14" si="0">E6*F6</f>
        <v>#VALUE!</v>
      </c>
    </row>
    <row r="7" spans="1:11" ht="30" customHeight="1">
      <c r="A7" s="1039" t="s">
        <v>843</v>
      </c>
      <c r="B7" s="513" t="str">
        <f>IF('③-別紙1.寄附講座実施計画の概要'!B239="","",'③-別紙1.寄附講座実施計画の概要'!B239)</f>
        <v/>
      </c>
      <c r="C7" s="513" t="str">
        <f>IF('③-別紙1.寄附講座実施計画の概要'!D239="","",'③-別紙1.寄附講座実施計画の概要'!D239)</f>
        <v/>
      </c>
      <c r="D7" s="513" t="str">
        <f>IF('③-別紙1.寄附講座実施計画の概要'!E239="","",'③-別紙1.寄附講座実施計画の概要'!E239)</f>
        <v/>
      </c>
      <c r="E7" s="513" t="str">
        <f>IF('③-別紙1.寄附講座実施計画の概要'!F239="","",'③-別紙1.寄附講座実施計画の概要'!F239)</f>
        <v/>
      </c>
      <c r="F7" s="513" t="str">
        <f>IF('③-別紙1.寄附講座実施計画の概要'!G239="","",'③-別紙1.寄附講座実施計画の概要'!G239)</f>
        <v/>
      </c>
      <c r="G7" s="513" t="str">
        <f>IF('③-別紙1.寄附講座実施計画の概要'!I239="","",'③-別紙1.寄附講座実施計画の概要'!I239)</f>
        <v/>
      </c>
      <c r="H7" s="513" t="str">
        <f>IF('③-別紙1.寄附講座実施計画の概要'!J239="","",'③-別紙1.寄附講座実施計画の概要'!J239)</f>
        <v>選択して下さい</v>
      </c>
      <c r="I7" s="513" t="str">
        <f>IF('③-別紙1.寄附講座実施計画の概要'!K239="","",'③-別紙1.寄附講座実施計画の概要'!K239)</f>
        <v/>
      </c>
      <c r="J7" s="513" t="str">
        <f>IF('③-別紙1.寄附講座実施計画の概要'!L239="","",'③-別紙1.寄附講座実施計画の概要'!L239)</f>
        <v>選択して下さい</v>
      </c>
      <c r="K7" s="300" t="e">
        <f t="shared" si="0"/>
        <v>#VALUE!</v>
      </c>
    </row>
    <row r="8" spans="1:11" ht="30" customHeight="1">
      <c r="A8" s="1039" t="s">
        <v>844</v>
      </c>
      <c r="B8" s="513" t="str">
        <f>IF('③-別紙1.寄附講座実施計画の概要'!B240="","",'③-別紙1.寄附講座実施計画の概要'!B240)</f>
        <v/>
      </c>
      <c r="C8" s="513" t="str">
        <f>IF('③-別紙1.寄附講座実施計画の概要'!D240="","",'③-別紙1.寄附講座実施計画の概要'!D240)</f>
        <v/>
      </c>
      <c r="D8" s="513" t="str">
        <f>IF('③-別紙1.寄附講座実施計画の概要'!E240="","",'③-別紙1.寄附講座実施計画の概要'!E240)</f>
        <v/>
      </c>
      <c r="E8" s="513" t="str">
        <f>IF('③-別紙1.寄附講座実施計画の概要'!F240="","",'③-別紙1.寄附講座実施計画の概要'!F240)</f>
        <v/>
      </c>
      <c r="F8" s="513" t="str">
        <f>IF('③-別紙1.寄附講座実施計画の概要'!G240="","",'③-別紙1.寄附講座実施計画の概要'!G240)</f>
        <v/>
      </c>
      <c r="G8" s="513" t="str">
        <f>IF('③-別紙1.寄附講座実施計画の概要'!I240="","",'③-別紙1.寄附講座実施計画の概要'!I240)</f>
        <v/>
      </c>
      <c r="H8" s="513" t="str">
        <f>IF('③-別紙1.寄附講座実施計画の概要'!J240="","",'③-別紙1.寄附講座実施計画の概要'!J240)</f>
        <v>選択して下さい</v>
      </c>
      <c r="I8" s="513" t="str">
        <f>IF('③-別紙1.寄附講座実施計画の概要'!K240="","",'③-別紙1.寄附講座実施計画の概要'!K240)</f>
        <v/>
      </c>
      <c r="J8" s="513" t="str">
        <f>IF('③-別紙1.寄附講座実施計画の概要'!L240="","",'③-別紙1.寄附講座実施計画の概要'!L240)</f>
        <v>選択して下さい</v>
      </c>
      <c r="K8" s="300" t="e">
        <f t="shared" si="0"/>
        <v>#VALUE!</v>
      </c>
    </row>
    <row r="9" spans="1:11" ht="30" customHeight="1">
      <c r="A9" s="1039" t="s">
        <v>845</v>
      </c>
      <c r="B9" s="513" t="str">
        <f>IF('③-別紙1.寄附講座実施計画の概要'!B241="","",'③-別紙1.寄附講座実施計画の概要'!B241)</f>
        <v/>
      </c>
      <c r="C9" s="513" t="str">
        <f>IF('③-別紙1.寄附講座実施計画の概要'!C241="","",'③-別紙1.寄附講座実施計画の概要'!C241)</f>
        <v/>
      </c>
      <c r="D9" s="513" t="str">
        <f>IF('③-別紙1.寄附講座実施計画の概要'!E241="","",'③-別紙1.寄附講座実施計画の概要'!E241)</f>
        <v/>
      </c>
      <c r="E9" s="513" t="str">
        <f>IF('③-別紙1.寄附講座実施計画の概要'!F241="","",'③-別紙1.寄附講座実施計画の概要'!F241)</f>
        <v/>
      </c>
      <c r="F9" s="513" t="str">
        <f>IF('③-別紙1.寄附講座実施計画の概要'!G241="","",'③-別紙1.寄附講座実施計画の概要'!G241)</f>
        <v/>
      </c>
      <c r="G9" s="513" t="str">
        <f>IF('③-別紙1.寄附講座実施計画の概要'!I241="","",'③-別紙1.寄附講座実施計画の概要'!I241)</f>
        <v/>
      </c>
      <c r="H9" s="513" t="str">
        <f>IF('③-別紙1.寄附講座実施計画の概要'!J241="","",'③-別紙1.寄附講座実施計画の概要'!J241)</f>
        <v>選択して下さい</v>
      </c>
      <c r="I9" s="513" t="str">
        <f>IF('③-別紙1.寄附講座実施計画の概要'!K241="","",'③-別紙1.寄附講座実施計画の概要'!K241)</f>
        <v/>
      </c>
      <c r="J9" s="513" t="str">
        <f>IF('③-別紙1.寄附講座実施計画の概要'!L241="","",'③-別紙1.寄附講座実施計画の概要'!L241)</f>
        <v>選択して下さい</v>
      </c>
      <c r="K9" s="300" t="e">
        <f t="shared" si="0"/>
        <v>#VALUE!</v>
      </c>
    </row>
    <row r="10" spans="1:11" ht="30" hidden="1" customHeight="1" outlineLevel="1">
      <c r="A10" s="1039" t="s">
        <v>846</v>
      </c>
      <c r="B10" s="513"/>
      <c r="C10" s="513"/>
      <c r="D10" s="513"/>
      <c r="E10" s="513"/>
      <c r="F10" s="513"/>
      <c r="G10" s="513"/>
      <c r="H10" s="513"/>
      <c r="I10" s="513"/>
      <c r="J10" s="513"/>
      <c r="K10" s="300">
        <f t="shared" si="0"/>
        <v>0</v>
      </c>
    </row>
    <row r="11" spans="1:11" ht="30" hidden="1" customHeight="1" outlineLevel="1">
      <c r="A11" s="1039" t="s">
        <v>847</v>
      </c>
      <c r="B11" s="513"/>
      <c r="C11" s="513"/>
      <c r="D11" s="513"/>
      <c r="E11" s="513"/>
      <c r="F11" s="513"/>
      <c r="G11" s="513"/>
      <c r="H11" s="513"/>
      <c r="I11" s="513"/>
      <c r="J11" s="513"/>
      <c r="K11" s="300">
        <f t="shared" si="0"/>
        <v>0</v>
      </c>
    </row>
    <row r="12" spans="1:11" ht="30" hidden="1" customHeight="1" outlineLevel="1">
      <c r="A12" s="1039" t="s">
        <v>848</v>
      </c>
      <c r="B12" s="513"/>
      <c r="C12" s="513"/>
      <c r="D12" s="513"/>
      <c r="E12" s="513"/>
      <c r="F12" s="513"/>
      <c r="G12" s="513"/>
      <c r="H12" s="513"/>
      <c r="I12" s="513"/>
      <c r="J12" s="513"/>
      <c r="K12" s="300">
        <f t="shared" si="0"/>
        <v>0</v>
      </c>
    </row>
    <row r="13" spans="1:11" ht="30" hidden="1" customHeight="1" outlineLevel="1">
      <c r="A13" s="1039" t="s">
        <v>849</v>
      </c>
      <c r="B13" s="513"/>
      <c r="C13" s="513"/>
      <c r="D13" s="513"/>
      <c r="E13" s="513"/>
      <c r="F13" s="513"/>
      <c r="G13" s="513"/>
      <c r="H13" s="513"/>
      <c r="I13" s="513"/>
      <c r="J13" s="513"/>
      <c r="K13" s="300">
        <f t="shared" si="0"/>
        <v>0</v>
      </c>
    </row>
    <row r="14" spans="1:11" ht="30" hidden="1" customHeight="1" outlineLevel="1">
      <c r="A14" s="1039" t="s">
        <v>850</v>
      </c>
      <c r="B14" s="513"/>
      <c r="C14" s="513"/>
      <c r="D14" s="513"/>
      <c r="E14" s="513"/>
      <c r="F14" s="513"/>
      <c r="G14" s="513"/>
      <c r="H14" s="513"/>
      <c r="I14" s="513"/>
      <c r="J14" s="513"/>
      <c r="K14" s="300">
        <f t="shared" si="0"/>
        <v>0</v>
      </c>
    </row>
    <row r="15" spans="1:11" collapsed="1">
      <c r="A15" s="1790" t="s">
        <v>333</v>
      </c>
      <c r="B15" s="1791"/>
      <c r="C15" s="1787" t="str">
        <f>'③-別紙1.寄附講座実施計画の概要'!A245&amp;'③-別紙1.寄附講座実施計画の概要'!D245</f>
        <v>1）</v>
      </c>
      <c r="D15" s="1787"/>
      <c r="E15" s="1787"/>
      <c r="F15" s="1787"/>
      <c r="G15" s="1787"/>
      <c r="H15" s="1787"/>
      <c r="I15" s="1787"/>
      <c r="J15" s="1787"/>
    </row>
    <row r="16" spans="1:11">
      <c r="A16" s="1792"/>
      <c r="B16" s="1793"/>
      <c r="C16" s="1787" t="str">
        <f>'③-別紙1.寄附講座実施計画の概要'!A246&amp;'③-別紙1.寄附講座実施計画の概要'!D246</f>
        <v>2）</v>
      </c>
      <c r="D16" s="1787"/>
      <c r="E16" s="1787"/>
      <c r="F16" s="1787"/>
      <c r="G16" s="1787"/>
      <c r="H16" s="1787"/>
      <c r="I16" s="1787"/>
      <c r="J16" s="1787"/>
    </row>
    <row r="17" spans="1:10">
      <c r="A17" s="1792"/>
      <c r="B17" s="1793"/>
      <c r="C17" s="1787" t="str">
        <f>'③-別紙1.寄附講座実施計画の概要'!A247&amp;'③-別紙1.寄附講座実施計画の概要'!D247</f>
        <v>3）</v>
      </c>
      <c r="D17" s="1787"/>
      <c r="E17" s="1787"/>
      <c r="F17" s="1787"/>
      <c r="G17" s="1787"/>
      <c r="H17" s="1787"/>
      <c r="I17" s="1787"/>
      <c r="J17" s="1787"/>
    </row>
    <row r="18" spans="1:10">
      <c r="A18" s="1792"/>
      <c r="B18" s="1793"/>
      <c r="C18" s="1787" t="str">
        <f>'③-別紙1.寄附講座実施計画の概要'!A248&amp;'③-別紙1.寄附講座実施計画の概要'!D248</f>
        <v>4）</v>
      </c>
      <c r="D18" s="1787"/>
      <c r="E18" s="1787"/>
      <c r="F18" s="1787"/>
      <c r="G18" s="1787"/>
      <c r="H18" s="1787"/>
      <c r="I18" s="1787"/>
      <c r="J18" s="1787"/>
    </row>
    <row r="19" spans="1:10">
      <c r="A19" s="1792"/>
      <c r="B19" s="1793"/>
      <c r="C19" s="1787" t="str">
        <f>'③-別紙1.寄附講座実施計画の概要'!A249&amp;'③-別紙1.寄附講座実施計画の概要'!D249</f>
        <v>5）</v>
      </c>
      <c r="D19" s="1787"/>
      <c r="E19" s="1787"/>
      <c r="F19" s="1787"/>
      <c r="G19" s="1787"/>
      <c r="H19" s="1787"/>
      <c r="I19" s="1787"/>
      <c r="J19" s="1787"/>
    </row>
    <row r="20" spans="1:10" ht="12.95" hidden="1" customHeight="1" outlineLevel="1">
      <c r="A20" s="1792"/>
      <c r="B20" s="1793"/>
      <c r="C20" s="1787" t="s">
        <v>846</v>
      </c>
      <c r="D20" s="1787"/>
      <c r="E20" s="1787"/>
      <c r="F20" s="1787"/>
      <c r="G20" s="1787"/>
      <c r="H20" s="1787"/>
      <c r="I20" s="1787"/>
      <c r="J20" s="1787"/>
    </row>
    <row r="21" spans="1:10" hidden="1" outlineLevel="1">
      <c r="A21" s="1792"/>
      <c r="B21" s="1793"/>
      <c r="C21" s="1787" t="s">
        <v>847</v>
      </c>
      <c r="D21" s="1787"/>
      <c r="E21" s="1787"/>
      <c r="F21" s="1787"/>
      <c r="G21" s="1787"/>
      <c r="H21" s="1787"/>
      <c r="I21" s="1787"/>
      <c r="J21" s="1787"/>
    </row>
    <row r="22" spans="1:10" hidden="1" outlineLevel="1">
      <c r="A22" s="1792"/>
      <c r="B22" s="1793"/>
      <c r="C22" s="1787" t="s">
        <v>848</v>
      </c>
      <c r="D22" s="1787"/>
      <c r="E22" s="1787"/>
      <c r="F22" s="1787"/>
      <c r="G22" s="1787"/>
      <c r="H22" s="1787"/>
      <c r="I22" s="1787"/>
      <c r="J22" s="1787"/>
    </row>
    <row r="23" spans="1:10" hidden="1" outlineLevel="1">
      <c r="A23" s="1792"/>
      <c r="B23" s="1793"/>
      <c r="C23" s="1787" t="s">
        <v>849</v>
      </c>
      <c r="D23" s="1787"/>
      <c r="E23" s="1787"/>
      <c r="F23" s="1787"/>
      <c r="G23" s="1787"/>
      <c r="H23" s="1787"/>
      <c r="I23" s="1787"/>
      <c r="J23" s="1787"/>
    </row>
    <row r="24" spans="1:10" hidden="1" outlineLevel="1">
      <c r="A24" s="302"/>
      <c r="B24" s="303"/>
      <c r="C24" s="1787" t="s">
        <v>850</v>
      </c>
      <c r="D24" s="1787"/>
      <c r="E24" s="1787"/>
      <c r="F24" s="1787"/>
      <c r="G24" s="1787"/>
      <c r="H24" s="1787"/>
      <c r="I24" s="1787"/>
      <c r="J24" s="1787"/>
    </row>
    <row r="25" spans="1:10" collapsed="1"/>
  </sheetData>
  <mergeCells count="12">
    <mergeCell ref="C23:J23"/>
    <mergeCell ref="C24:J24"/>
    <mergeCell ref="I2:J2"/>
    <mergeCell ref="A15:B23"/>
    <mergeCell ref="C15:J15"/>
    <mergeCell ref="C16:J16"/>
    <mergeCell ref="C17:J17"/>
    <mergeCell ref="C18:J18"/>
    <mergeCell ref="C19:J19"/>
    <mergeCell ref="C20:J20"/>
    <mergeCell ref="C21:J21"/>
    <mergeCell ref="C22:J22"/>
  </mergeCells>
  <phoneticPr fontId="4"/>
  <printOptions horizontalCentered="1"/>
  <pageMargins left="0.70866141732283472" right="0.70866141732283472" top="0.55118110236220474" bottom="0.55118110236220474" header="0.31496062992125984" footer="0.31496062992125984"/>
  <pageSetup paperSize="9" scale="81"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DEF12-6378-4387-A8C3-A6B39A34D344}">
  <sheetPr codeName="Sheet18"/>
  <dimension ref="A1:FD9"/>
  <sheetViews>
    <sheetView zoomScale="85" zoomScaleNormal="85" workbookViewId="0"/>
  </sheetViews>
  <sheetFormatPr defaultRowHeight="12.95"/>
  <cols>
    <col min="1" max="1" width="15.85546875" bestFit="1" customWidth="1"/>
    <col min="2" max="2" width="14.140625" customWidth="1"/>
    <col min="9" max="17" width="12.140625" customWidth="1"/>
    <col min="19" max="19" width="12.5703125" customWidth="1"/>
    <col min="58" max="58" width="26" customWidth="1"/>
    <col min="59" max="59" width="17" customWidth="1"/>
    <col min="60" max="61" width="16.7109375" bestFit="1" customWidth="1"/>
    <col min="63" max="63" width="17.42578125" customWidth="1"/>
    <col min="64" max="65" width="16.7109375" bestFit="1" customWidth="1"/>
    <col min="67" max="67" width="17.7109375" customWidth="1"/>
    <col min="70" max="71" width="19.140625" customWidth="1"/>
  </cols>
  <sheetData>
    <row r="1" spans="1:160" s="1004" customFormat="1" ht="68.45" customHeight="1">
      <c r="A1" s="1013" t="s">
        <v>89</v>
      </c>
      <c r="B1" s="1014" t="s">
        <v>92</v>
      </c>
      <c r="C1" s="1014" t="s">
        <v>93</v>
      </c>
      <c r="D1" s="1014" t="s">
        <v>94</v>
      </c>
      <c r="E1" s="1015" t="s">
        <v>95</v>
      </c>
      <c r="F1" s="1014" t="s">
        <v>851</v>
      </c>
      <c r="G1" s="1016" t="s">
        <v>102</v>
      </c>
      <c r="H1" s="1017" t="s">
        <v>103</v>
      </c>
      <c r="I1" s="1017" t="s">
        <v>104</v>
      </c>
      <c r="J1" s="1016" t="s">
        <v>109</v>
      </c>
      <c r="K1" s="1016" t="s">
        <v>110</v>
      </c>
      <c r="L1" s="1016" t="s">
        <v>111</v>
      </c>
      <c r="M1" s="1016" t="s">
        <v>113</v>
      </c>
      <c r="N1" s="1016" t="s">
        <v>852</v>
      </c>
      <c r="O1" s="1016" t="s">
        <v>115</v>
      </c>
      <c r="P1" s="1016" t="s">
        <v>116</v>
      </c>
      <c r="Q1" s="1016" t="s">
        <v>853</v>
      </c>
      <c r="R1" s="1016" t="s">
        <v>854</v>
      </c>
      <c r="S1" s="1016" t="s">
        <v>855</v>
      </c>
      <c r="T1" s="1016" t="s">
        <v>856</v>
      </c>
      <c r="U1" s="1016" t="s">
        <v>857</v>
      </c>
      <c r="V1" s="1016" t="s">
        <v>858</v>
      </c>
      <c r="W1" s="1016" t="s">
        <v>859</v>
      </c>
      <c r="X1" s="1016" t="s">
        <v>860</v>
      </c>
      <c r="Y1" s="1016" t="s">
        <v>861</v>
      </c>
      <c r="Z1" s="1016" t="s">
        <v>862</v>
      </c>
      <c r="AA1" s="1016" t="s">
        <v>863</v>
      </c>
      <c r="AB1" s="1016" t="s">
        <v>864</v>
      </c>
      <c r="AC1" s="1016" t="s">
        <v>865</v>
      </c>
      <c r="AD1" s="1016" t="s">
        <v>866</v>
      </c>
      <c r="AE1" s="1014" t="s">
        <v>867</v>
      </c>
      <c r="AF1" s="1016" t="s">
        <v>868</v>
      </c>
      <c r="AG1" s="1014" t="s">
        <v>869</v>
      </c>
      <c r="AH1" s="1014" t="s">
        <v>870</v>
      </c>
      <c r="AI1" s="1018" t="s">
        <v>871</v>
      </c>
      <c r="AJ1" s="1016" t="s">
        <v>872</v>
      </c>
      <c r="AK1" s="1016" t="s">
        <v>873</v>
      </c>
      <c r="AL1" s="1016" t="s">
        <v>854</v>
      </c>
      <c r="AM1" s="1016" t="s">
        <v>855</v>
      </c>
      <c r="AN1" s="1016" t="s">
        <v>856</v>
      </c>
      <c r="AO1" s="1016" t="s">
        <v>857</v>
      </c>
      <c r="AP1" s="1016" t="s">
        <v>858</v>
      </c>
      <c r="AQ1" s="1016" t="s">
        <v>859</v>
      </c>
      <c r="AR1" s="1016" t="s">
        <v>860</v>
      </c>
      <c r="AS1" s="1016" t="s">
        <v>861</v>
      </c>
      <c r="AT1" s="1016" t="s">
        <v>862</v>
      </c>
      <c r="AU1" s="1016" t="s">
        <v>863</v>
      </c>
      <c r="AV1" s="1016" t="s">
        <v>864</v>
      </c>
      <c r="AW1" s="1016" t="s">
        <v>865</v>
      </c>
      <c r="AX1" s="1016" t="s">
        <v>866</v>
      </c>
      <c r="AY1" s="1014" t="s">
        <v>867</v>
      </c>
      <c r="AZ1" s="1016" t="s">
        <v>868</v>
      </c>
      <c r="BA1" s="1014" t="s">
        <v>869</v>
      </c>
      <c r="BB1" s="1014" t="s">
        <v>870</v>
      </c>
      <c r="BC1" s="1018" t="s">
        <v>871</v>
      </c>
      <c r="BD1" s="1016" t="s">
        <v>872</v>
      </c>
      <c r="BE1" s="1019" t="s">
        <v>874</v>
      </c>
      <c r="BF1" s="1016" t="s">
        <v>875</v>
      </c>
      <c r="BG1" s="1016" t="s">
        <v>876</v>
      </c>
      <c r="BH1" s="1016" t="s">
        <v>877</v>
      </c>
      <c r="BI1" s="1016" t="s">
        <v>878</v>
      </c>
      <c r="BJ1" s="1016" t="s">
        <v>879</v>
      </c>
      <c r="BK1" s="1016" t="s">
        <v>880</v>
      </c>
      <c r="BL1" s="1016" t="s">
        <v>881</v>
      </c>
      <c r="BM1" s="1016" t="s">
        <v>882</v>
      </c>
      <c r="BN1" s="1016" t="s">
        <v>883</v>
      </c>
      <c r="BO1" s="1016" t="s">
        <v>884</v>
      </c>
      <c r="BP1" s="1016" t="s">
        <v>885</v>
      </c>
      <c r="BQ1" s="1016" t="s">
        <v>886</v>
      </c>
      <c r="BR1" s="1016" t="s">
        <v>887</v>
      </c>
      <c r="BS1" s="1016" t="s">
        <v>888</v>
      </c>
      <c r="BT1" s="1028" t="s">
        <v>889</v>
      </c>
    </row>
    <row r="2" spans="1:160" ht="73.5" customHeight="1">
      <c r="A2" s="1005">
        <f>'②-寄附講座実施申請書'!$F$4</f>
        <v>0</v>
      </c>
      <c r="B2">
        <f>'②-寄附講座実施申請書'!$C$9</f>
        <v>0</v>
      </c>
      <c r="C2">
        <f>'②-寄附講座実施申請書'!$C$10</f>
        <v>0</v>
      </c>
      <c r="D2">
        <f>'②-寄附講座実施申請書'!$C$11</f>
        <v>0</v>
      </c>
      <c r="E2">
        <f>'②-寄附講座実施申請書'!$C$12</f>
        <v>0</v>
      </c>
      <c r="F2">
        <f>'②-寄附講座実施申請書'!$C$15</f>
        <v>0</v>
      </c>
      <c r="G2" s="148">
        <f>'②-寄附講座実施申請書'!$C$19</f>
        <v>0</v>
      </c>
      <c r="H2" s="1029">
        <f>'②-寄附講座実施申請書'!$E$19</f>
        <v>0</v>
      </c>
      <c r="I2">
        <f>'②-寄附講座実施申請書'!$G$19</f>
        <v>0</v>
      </c>
      <c r="J2">
        <f>'②-寄附講座実施申請書'!$C$22</f>
        <v>0</v>
      </c>
      <c r="K2">
        <f>'②-寄附講座実施申請書'!$C$23</f>
        <v>0</v>
      </c>
      <c r="L2">
        <f>'②-寄附講座実施申請書'!$C$24</f>
        <v>0</v>
      </c>
      <c r="M2">
        <f>'②-寄附講座実施申請書'!$C$27</f>
        <v>0</v>
      </c>
      <c r="N2">
        <f>'②-寄附講座実施申請書'!$C$28</f>
        <v>0</v>
      </c>
      <c r="O2">
        <f>'②-寄附講座実施申請書'!$C$29</f>
        <v>0</v>
      </c>
      <c r="P2">
        <f>'②-寄附講座実施申請書'!$C$30</f>
        <v>0</v>
      </c>
      <c r="Q2">
        <f>'③-別紙1.寄附講座実施計画の概要'!$D$12</f>
        <v>0</v>
      </c>
      <c r="R2">
        <f>'③-別紙1.寄附講座実施計画の概要'!$D$13</f>
        <v>0</v>
      </c>
      <c r="S2" t="str">
        <f>SUBSTITUTE(
IF('③-別紙1.寄附講座実施計画の概要'!$D$17&lt;&gt;"","、"&amp;'③-別紙1.寄附講座実施計画の概要'!$D$17,"") &amp;
IF('③-別紙1.寄附講座実施計画の概要'!$D$19&lt;&gt;"","、"&amp;'③-別紙1.寄附講座実施計画の概要'!$D$19,"") &amp;
IF('③-別紙1.寄附講座実施計画の概要'!$D$21&lt;&gt;"","、"&amp;'③-別紙1.寄附講座実施計画の概要'!$D$21,""),
"、","",1)</f>
        <v/>
      </c>
      <c r="T2">
        <f>'③-別紙1.寄附講座実施計画の概要'!$D$14</f>
        <v>0</v>
      </c>
      <c r="U2">
        <f>'③-別紙1.寄附講座実施計画の概要'!$D$15</f>
        <v>0</v>
      </c>
      <c r="V2">
        <f>'③-別紙1.寄附講座実施計画の概要'!$F$15</f>
        <v>0</v>
      </c>
      <c r="W2" t="str">
        <f>IF(OR('③-別紙1.寄附講座実施計画の概要'!$I$15="", '③-別紙1.寄附講座実施計画の概要'!$I$15="選択して下さい"), "", '③-別紙1.寄附講座実施計画の概要'!$I$15)</f>
        <v/>
      </c>
      <c r="X2">
        <f>'③-別紙1.寄附講座実施計画の概要'!$D$16</f>
        <v>0</v>
      </c>
      <c r="Y2" t="str">
        <f>'③-別紙1.寄附講座実施計画の概要'!$D$33&amp;'③-別紙1.寄附講座実施計画の概要'!$D$39&amp;'③-別紙1.寄附講座実施計画の概要'!$D$45</f>
        <v/>
      </c>
      <c r="Z2" t="str">
        <f>'③-別紙1.寄附講座実施計画の概要'!$D$34&amp;'③-別紙1.寄附講座実施計画の概要'!$D$40&amp;'③-別紙1.寄附講座実施計画の概要'!$D$46</f>
        <v/>
      </c>
      <c r="AA2" t="str">
        <f>'③-別紙1.寄附講座実施計画の概要'!$D$35&amp;'③-別紙1.寄附講座実施計画の概要'!$D$41&amp;'③-別紙1.寄附講座実施計画の概要'!$D$47</f>
        <v/>
      </c>
      <c r="AB2" t="str">
        <f>'③-別紙1.寄附講座実施計画の概要'!$F$33&amp;'③-別紙1.寄附講座実施計画の概要'!$F$39&amp;'③-別紙1.寄附講座実施計画の概要'!$F$45</f>
        <v/>
      </c>
      <c r="AC2" t="str">
        <f>'③-別紙1.寄附講座実施計画の概要'!$F$34&amp;'③-別紙1.寄附講座実施計画の概要'!$F$40&amp;'③-別紙1.寄附講座実施計画の概要'!$F$46</f>
        <v/>
      </c>
      <c r="AD2" t="str">
        <f>'③-別紙1.寄附講座実施計画の概要'!$F$35&amp;'③-別紙1.寄附講座実施計画の概要'!$F$41&amp;'③-別紙1.寄附講座実施計画の概要'!$F$47</f>
        <v/>
      </c>
      <c r="AE2" t="str">
        <f>'③-別紙1.寄附講座実施計画の概要'!$I$39&amp;'③-別紙1.寄附講座実施計画の概要'!$I$45</f>
        <v/>
      </c>
      <c r="AF2" t="str">
        <f>'③-別紙1.寄附講座実施計画の概要'!$I$40&amp;'③-別紙1.寄附講座実施計画の概要'!$I$46</f>
        <v/>
      </c>
      <c r="AG2" t="str">
        <f>'③-別紙1.寄附講座実施計画の概要'!$I$41&amp;'③-別紙1.寄附講座実施計画の概要'!$I$47</f>
        <v/>
      </c>
      <c r="AH2" s="1029">
        <f>'③-別紙1.寄附講座実施計画の概要'!$K$45</f>
        <v>0</v>
      </c>
      <c r="AI2" s="1029">
        <f>'③-別紙1.寄附講座実施計画の概要'!$K$46</f>
        <v>0</v>
      </c>
      <c r="AJ2" s="1030">
        <f>'③-別紙1.寄附講座実施計画の概要'!$K$47</f>
        <v>0</v>
      </c>
      <c r="AK2">
        <f>'③-別紙1.寄附講座実施計画の概要'!$D$50</f>
        <v>0</v>
      </c>
      <c r="AL2">
        <f>'③-別紙1.寄附講座実施計画の概要'!$D$51</f>
        <v>0</v>
      </c>
      <c r="AM2" t="str">
        <f>SUBSTITUTE(
IF('③-別紙1.寄附講座実施計画の概要'!$D$55&lt;&gt;"","、"&amp;'③-別紙1.寄附講座実施計画の概要'!$D$55,"") &amp;
IF('③-別紙1.寄附講座実施計画の概要'!$D$57&lt;&gt;"","、"&amp;'③-別紙1.寄附講座実施計画の概要'!$D$57,"") &amp;
IF('③-別紙1.寄附講座実施計画の概要'!$D$59&lt;&gt;"","、"&amp;'③-別紙1.寄附講座実施計画の概要'!$D$59,""),
"、","",1)</f>
        <v/>
      </c>
      <c r="AN2">
        <f>'③-別紙1.寄附講座実施計画の概要'!$D$52</f>
        <v>0</v>
      </c>
      <c r="AO2">
        <f>'③-別紙1.寄附講座実施計画の概要'!$D$53</f>
        <v>0</v>
      </c>
      <c r="AP2">
        <f>'③-別紙1.寄附講座実施計画の概要'!$F$53</f>
        <v>0</v>
      </c>
      <c r="AQ2" t="str">
        <f>IF(OR('③-別紙1.寄附講座実施計画の概要'!$I$53="", '③-別紙1.寄附講座実施計画の概要'!$I$53="選択して下さい"), "", '③-別紙1.寄附講座実施計画の概要'!$I$53)</f>
        <v/>
      </c>
      <c r="AR2">
        <f>'③-別紙1.寄附講座実施計画の概要'!$D$54</f>
        <v>0</v>
      </c>
      <c r="AS2" t="str">
        <f>'③-別紙1.寄附講座実施計画の概要'!$D$71&amp;'③-別紙1.寄附講座実施計画の概要'!$D$77&amp;'③-別紙1.寄附講座実施計画の概要'!$D$83</f>
        <v/>
      </c>
      <c r="AT2" t="str">
        <f>'③-別紙1.寄附講座実施計画の概要'!$D$72&amp;'③-別紙1.寄附講座実施計画の概要'!$D$78&amp;'③-別紙1.寄附講座実施計画の概要'!$D$84</f>
        <v/>
      </c>
      <c r="AU2" t="str">
        <f>'③-別紙1.寄附講座実施計画の概要'!$D$73&amp;'③-別紙1.寄附講座実施計画の概要'!$D$79&amp;'③-別紙1.寄附講座実施計画の概要'!$D$85</f>
        <v/>
      </c>
      <c r="AV2" t="str">
        <f>'③-別紙1.寄附講座実施計画の概要'!$F$71&amp;'③-別紙1.寄附講座実施計画の概要'!$F$77&amp;'③-別紙1.寄附講座実施計画の概要'!$F$83</f>
        <v/>
      </c>
      <c r="AW2" t="str">
        <f>'③-別紙1.寄附講座実施計画の概要'!$F$72&amp;'③-別紙1.寄附講座実施計画の概要'!$F$78&amp;'③-別紙1.寄附講座実施計画の概要'!$F$84</f>
        <v/>
      </c>
      <c r="AX2" t="str">
        <f>'③-別紙1.寄附講座実施計画の概要'!$F$73&amp;'③-別紙1.寄附講座実施計画の概要'!$F$79&amp;'③-別紙1.寄附講座実施計画の概要'!$F$85</f>
        <v/>
      </c>
      <c r="AY2" t="str">
        <f>'③-別紙1.寄附講座実施計画の概要'!$I$77&amp;'③-別紙1.寄附講座実施計画の概要'!$I$83</f>
        <v/>
      </c>
      <c r="AZ2" t="str">
        <f>'③-別紙1.寄附講座実施計画の概要'!$I$78&amp;'③-別紙1.寄附講座実施計画の概要'!$I$84</f>
        <v/>
      </c>
      <c r="BA2" t="str">
        <f>'③-別紙1.寄附講座実施計画の概要'!$I$79&amp;'③-別紙1.寄附講座実施計画の概要'!$I$85</f>
        <v/>
      </c>
      <c r="BB2" s="1029">
        <f>'③-別紙1.寄附講座実施計画の概要'!$K$83</f>
        <v>0</v>
      </c>
      <c r="BC2" s="1029">
        <f>'③-別紙1.寄附講座実施計画の概要'!$K$84</f>
        <v>0</v>
      </c>
      <c r="BD2" s="145">
        <f>'③-別紙1.寄附講座実施計画の概要'!$K$85</f>
        <v>0</v>
      </c>
      <c r="BE2" s="148" t="str">
        <f>IF('③-別紙1.寄附講座実施計画の概要'!$C$234="○","有","無")</f>
        <v>無</v>
      </c>
      <c r="BF2" s="145" t="str">
        <f>SUBSTITUTE(
IF('③-別紙1.寄附講座実施計画の概要'!B237&lt;&gt;"","、"&amp;'③-別紙1.寄附講座実施計画の概要'!B237,"") &amp;
IF('③-別紙1.寄附講座実施計画の概要'!B238&lt;&gt;"","、"&amp;'③-別紙1.寄附講座実施計画の概要'!B238,"") &amp;
IF('③-別紙1.寄附講座実施計画の概要'!B239&lt;&gt;"","、"&amp;'③-別紙1.寄附講座実施計画の概要'!B239,"") &amp;
IF('③-別紙1.寄附講座実施計画の概要'!B240&lt;&gt;"","、"&amp;'③-別紙1.寄附講座実施計画の概要'!B240,"") &amp;
IF('③-別紙1.寄附講座実施計画の概要'!B241&lt;&gt;"","、"&amp;'③-別紙1.寄附講座実施計画の概要'!B241,""),
"、","",1)</f>
        <v/>
      </c>
      <c r="BG2" s="1011">
        <f>'③-別紙1.寄附講座実施計画の概要'!$D$202</f>
        <v>0</v>
      </c>
      <c r="BH2" s="1011">
        <f>'③-別紙1.寄附講座実施計画の概要'!$G$202</f>
        <v>0</v>
      </c>
      <c r="BI2" s="145">
        <f>'③-別紙1.寄附講座実施計画の概要'!$A$194</f>
        <v>0</v>
      </c>
      <c r="BJ2" s="1012">
        <f>'③-別紙1.寄附講座実施計画の概要'!$D$203</f>
        <v>0</v>
      </c>
      <c r="BK2" s="145">
        <f>--(LEN('③-別紙1.寄附講座実施計画の概要'!$D$291)&gt;0)
+--(LEN('③-別紙1.寄附講座実施計画の概要'!$D$298)&gt;0)
+--(LEN('③-別紙1.寄附講座実施計画の概要'!$D$304)&gt;0)
+--(LEN('③-別紙1.寄附講座実施計画の概要'!$D$310)&gt;0)</f>
        <v>0</v>
      </c>
      <c r="BL2" s="1011" t="str">
        <f>IF('③-別紙1.寄附講座実施計画の概要'!$D$285="","",'③-別紙1.寄附講座実施計画の概要'!$D$285)</f>
        <v/>
      </c>
      <c r="BM2" s="1011" t="str">
        <f>IF('③-別紙1.寄附講座実施計画の概要'!$G$285="","",'③-別紙1.寄附講座実施計画の概要'!$G$285)</f>
        <v/>
      </c>
      <c r="BN2" s="145" t="str">
        <f>IF(AND(NOT(ISNUMBER('③-別紙1.寄附講座実施計画の概要'!$F$286)), NOT(ISNUMBER('③-別紙1.寄附講座実施計画の概要'!$F$287))), "", IF(AND(ISNUMBER('③-別紙1.寄附講座実施計画の概要'!$F$286), ISNUMBER('③-別紙1.寄附講座実施計画の概要'!$F$287)), MAX('③-別紙1.寄附講座実施計画の概要'!$F$286, '③-別紙1.寄附講座実施計画の概要'!$F$287), IF(ISNUMBER('③-別紙1.寄附講座実施計画の概要'!$F$286), '③-別紙1.寄附講座実施計画の概要'!$F$286, IF(ISNUMBER('③-別紙1.寄附講座実施計画の概要'!$F$287), '③-別紙1.寄附講座実施計画の概要'!$F$287, ""))))</f>
        <v/>
      </c>
      <c r="BO2" s="1011">
        <f>'③-別紙1.寄附講座実施計画の概要'!$H$98</f>
        <v>0</v>
      </c>
      <c r="BP2" s="145">
        <f>'③-別紙1.寄附講座実施計画の概要'!$D$149</f>
        <v>0</v>
      </c>
      <c r="BQ2" s="145" t="str">
        <f>SUBSTITUTE(
IF('③-別紙1.寄附講座実施計画の概要'!$E$120&lt;&gt;"","、"&amp;'③-別紙1.寄附講座実施計画の概要'!$E$120,"") &amp;
IF('③-別紙1.寄附講座実施計画の概要'!$E$128&lt;&gt;"","、"&amp;'③-別紙1.寄附講座実施計画の概要'!$E$128,"") &amp;
IF('③-別紙1.寄附講座実施計画の概要'!$E$135&lt;&gt;"","、"&amp;'③-別紙1.寄附講座実施計画の概要'!$E$135,"") &amp;
IF('③-別紙1.寄附講座実施計画の概要'!$E$142&lt;&gt;"","、"&amp;'③-別紙1.寄附講座実施計画の概要'!$E$142,""),
"、","",1)</f>
        <v/>
      </c>
      <c r="BR2" s="1011">
        <f>'③-別紙1.寄附講座実施計画の概要'!$E$98</f>
        <v>0</v>
      </c>
      <c r="BS2" s="1011">
        <f>IF('③-別紙1.寄附講座実施計画の概要'!$H$101&lt;&gt;"",'③-別紙1.寄附講座実施計画の概要'!$H$101,'③-別紙1.寄附講座実施計画の概要'!$H$98)</f>
        <v>0</v>
      </c>
      <c r="BT2">
        <f>'⑤-別紙2.予算概算'!$B$8</f>
        <v>0</v>
      </c>
    </row>
    <row r="3" spans="1:160" ht="15" customHeight="1">
      <c r="A3" s="1005"/>
      <c r="G3" s="148"/>
      <c r="AJ3" s="145"/>
      <c r="BD3" s="145"/>
      <c r="BE3" s="148"/>
      <c r="BF3" s="145"/>
      <c r="BG3" s="1011"/>
      <c r="BH3" s="1011"/>
      <c r="BI3" s="1012"/>
      <c r="BJ3" s="145"/>
      <c r="BK3" s="1011"/>
      <c r="BL3" s="1011"/>
      <c r="BM3" s="145"/>
      <c r="BN3" s="145"/>
      <c r="BO3" s="145"/>
      <c r="BP3" s="145"/>
      <c r="BQ3" s="145"/>
    </row>
    <row r="4" spans="1:160" ht="73.5" customHeight="1">
      <c r="A4" s="1016" t="s">
        <v>890</v>
      </c>
      <c r="B4" s="1016" t="s">
        <v>854</v>
      </c>
      <c r="C4" s="1016" t="s">
        <v>855</v>
      </c>
      <c r="D4" s="1016" t="s">
        <v>856</v>
      </c>
      <c r="E4" s="1016" t="s">
        <v>857</v>
      </c>
      <c r="F4" s="1016" t="s">
        <v>858</v>
      </c>
      <c r="G4" s="1016" t="s">
        <v>859</v>
      </c>
      <c r="H4" s="1016" t="s">
        <v>860</v>
      </c>
      <c r="I4" s="1016" t="s">
        <v>861</v>
      </c>
      <c r="J4" s="1016" t="s">
        <v>862</v>
      </c>
      <c r="K4" s="1016" t="s">
        <v>863</v>
      </c>
      <c r="L4" s="1016" t="s">
        <v>864</v>
      </c>
      <c r="M4" s="1016" t="s">
        <v>865</v>
      </c>
      <c r="N4" s="1016" t="s">
        <v>866</v>
      </c>
      <c r="O4" s="1014" t="s">
        <v>867</v>
      </c>
      <c r="P4" s="1016" t="s">
        <v>868</v>
      </c>
      <c r="Q4" s="1014" t="s">
        <v>869</v>
      </c>
      <c r="R4" s="1014" t="s">
        <v>870</v>
      </c>
      <c r="S4" s="1018" t="s">
        <v>871</v>
      </c>
      <c r="T4" s="1016" t="s">
        <v>872</v>
      </c>
      <c r="U4" s="1016" t="s">
        <v>891</v>
      </c>
      <c r="V4" s="1016" t="s">
        <v>854</v>
      </c>
      <c r="W4" s="1016" t="s">
        <v>855</v>
      </c>
      <c r="X4" s="1016" t="s">
        <v>856</v>
      </c>
      <c r="Y4" s="1016" t="s">
        <v>857</v>
      </c>
      <c r="Z4" s="1016" t="s">
        <v>858</v>
      </c>
      <c r="AA4" s="1016" t="s">
        <v>859</v>
      </c>
      <c r="AB4" s="1016" t="s">
        <v>860</v>
      </c>
      <c r="AC4" s="1016" t="s">
        <v>861</v>
      </c>
      <c r="AD4" s="1016" t="s">
        <v>862</v>
      </c>
      <c r="AE4" s="1016" t="s">
        <v>863</v>
      </c>
      <c r="AF4" s="1016" t="s">
        <v>864</v>
      </c>
      <c r="AG4" s="1016" t="s">
        <v>865</v>
      </c>
      <c r="AH4" s="1016" t="s">
        <v>866</v>
      </c>
      <c r="AI4" s="1014" t="s">
        <v>867</v>
      </c>
      <c r="AJ4" s="1016" t="s">
        <v>868</v>
      </c>
      <c r="AK4" s="1014" t="s">
        <v>869</v>
      </c>
      <c r="AL4" s="1014" t="s">
        <v>870</v>
      </c>
      <c r="AM4" s="1018" t="s">
        <v>871</v>
      </c>
      <c r="AN4" s="1016" t="s">
        <v>872</v>
      </c>
      <c r="AO4" s="1016" t="s">
        <v>890</v>
      </c>
      <c r="AP4" s="1016" t="s">
        <v>854</v>
      </c>
      <c r="AQ4" s="1016" t="s">
        <v>855</v>
      </c>
      <c r="AR4" s="1016" t="s">
        <v>856</v>
      </c>
      <c r="AS4" s="1016" t="s">
        <v>857</v>
      </c>
      <c r="AT4" s="1016" t="s">
        <v>858</v>
      </c>
      <c r="AU4" s="1016" t="s">
        <v>859</v>
      </c>
      <c r="AV4" s="1016" t="s">
        <v>860</v>
      </c>
      <c r="AW4" s="1016" t="s">
        <v>861</v>
      </c>
      <c r="AX4" s="1016" t="s">
        <v>862</v>
      </c>
      <c r="AY4" s="1016" t="s">
        <v>863</v>
      </c>
      <c r="AZ4" s="1016" t="s">
        <v>864</v>
      </c>
      <c r="BA4" s="1016" t="s">
        <v>865</v>
      </c>
      <c r="BB4" s="1016" t="s">
        <v>866</v>
      </c>
      <c r="BC4" s="1014" t="s">
        <v>867</v>
      </c>
      <c r="BD4" s="1016" t="s">
        <v>868</v>
      </c>
      <c r="BE4" s="1014" t="s">
        <v>869</v>
      </c>
      <c r="BF4" s="1014" t="s">
        <v>870</v>
      </c>
      <c r="BG4" s="1018" t="s">
        <v>871</v>
      </c>
      <c r="BH4" s="1016" t="s">
        <v>872</v>
      </c>
      <c r="BI4" s="1016" t="s">
        <v>892</v>
      </c>
      <c r="BJ4" s="1016" t="s">
        <v>854</v>
      </c>
      <c r="BK4" s="1016" t="s">
        <v>855</v>
      </c>
      <c r="BL4" s="1016" t="s">
        <v>856</v>
      </c>
      <c r="BM4" s="1016" t="s">
        <v>857</v>
      </c>
      <c r="BN4" s="1016" t="s">
        <v>858</v>
      </c>
      <c r="BO4" s="1016" t="s">
        <v>859</v>
      </c>
      <c r="BP4" s="1016" t="s">
        <v>860</v>
      </c>
      <c r="BQ4" s="1016" t="s">
        <v>861</v>
      </c>
      <c r="BR4" s="1016" t="s">
        <v>862</v>
      </c>
      <c r="BS4" s="1016" t="s">
        <v>863</v>
      </c>
      <c r="BT4" s="1016" t="s">
        <v>864</v>
      </c>
      <c r="BU4" s="1016" t="s">
        <v>865</v>
      </c>
      <c r="BV4" s="1016" t="s">
        <v>866</v>
      </c>
      <c r="BW4" s="1014" t="s">
        <v>867</v>
      </c>
      <c r="BX4" s="1016" t="s">
        <v>868</v>
      </c>
      <c r="BY4" s="1014" t="s">
        <v>869</v>
      </c>
      <c r="BZ4" s="1014" t="s">
        <v>870</v>
      </c>
      <c r="CA4" s="1018" t="s">
        <v>871</v>
      </c>
      <c r="CB4" s="1016" t="s">
        <v>872</v>
      </c>
      <c r="CC4" s="1016" t="s">
        <v>893</v>
      </c>
      <c r="CD4" s="1016" t="s">
        <v>854</v>
      </c>
      <c r="CE4" s="1016" t="s">
        <v>855</v>
      </c>
      <c r="CF4" s="1016" t="s">
        <v>856</v>
      </c>
      <c r="CG4" s="1016" t="s">
        <v>857</v>
      </c>
      <c r="CH4" s="1016" t="s">
        <v>858</v>
      </c>
      <c r="CI4" s="1016" t="s">
        <v>859</v>
      </c>
      <c r="CJ4" s="1016" t="s">
        <v>860</v>
      </c>
      <c r="CK4" s="1016" t="s">
        <v>861</v>
      </c>
      <c r="CL4" s="1016" t="s">
        <v>862</v>
      </c>
      <c r="CM4" s="1016" t="s">
        <v>863</v>
      </c>
      <c r="CN4" s="1016" t="s">
        <v>864</v>
      </c>
      <c r="CO4" s="1016" t="s">
        <v>865</v>
      </c>
      <c r="CP4" s="1016" t="s">
        <v>866</v>
      </c>
      <c r="CQ4" s="1014" t="s">
        <v>867</v>
      </c>
      <c r="CR4" s="1016" t="s">
        <v>868</v>
      </c>
      <c r="CS4" s="1014" t="s">
        <v>869</v>
      </c>
      <c r="CT4" s="1014" t="s">
        <v>870</v>
      </c>
      <c r="CU4" s="1018" t="s">
        <v>871</v>
      </c>
      <c r="CV4" s="1016" t="s">
        <v>872</v>
      </c>
      <c r="CW4" s="1016" t="s">
        <v>894</v>
      </c>
      <c r="CX4" s="1016" t="s">
        <v>854</v>
      </c>
      <c r="CY4" s="1016" t="s">
        <v>855</v>
      </c>
      <c r="CZ4" s="1016" t="s">
        <v>856</v>
      </c>
      <c r="DA4" s="1016" t="s">
        <v>857</v>
      </c>
      <c r="DB4" s="1016" t="s">
        <v>858</v>
      </c>
      <c r="DC4" s="1016" t="s">
        <v>859</v>
      </c>
      <c r="DD4" s="1016" t="s">
        <v>860</v>
      </c>
      <c r="DE4" s="1016" t="s">
        <v>861</v>
      </c>
      <c r="DF4" s="1016" t="s">
        <v>862</v>
      </c>
      <c r="DG4" s="1016" t="s">
        <v>863</v>
      </c>
      <c r="DH4" s="1016" t="s">
        <v>864</v>
      </c>
      <c r="DI4" s="1016" t="s">
        <v>865</v>
      </c>
      <c r="DJ4" s="1016" t="s">
        <v>866</v>
      </c>
      <c r="DK4" s="1014" t="s">
        <v>867</v>
      </c>
      <c r="DL4" s="1016" t="s">
        <v>868</v>
      </c>
      <c r="DM4" s="1014" t="s">
        <v>869</v>
      </c>
      <c r="DN4" s="1014" t="s">
        <v>870</v>
      </c>
      <c r="DO4" s="1018" t="s">
        <v>871</v>
      </c>
      <c r="DP4" s="1016" t="s">
        <v>872</v>
      </c>
      <c r="DQ4" s="1016" t="s">
        <v>895</v>
      </c>
      <c r="DR4" s="1016" t="s">
        <v>854</v>
      </c>
      <c r="DS4" s="1016" t="s">
        <v>855</v>
      </c>
      <c r="DT4" s="1016" t="s">
        <v>856</v>
      </c>
      <c r="DU4" s="1016" t="s">
        <v>857</v>
      </c>
      <c r="DV4" s="1016" t="s">
        <v>858</v>
      </c>
      <c r="DW4" s="1016" t="s">
        <v>859</v>
      </c>
      <c r="DX4" s="1016" t="s">
        <v>860</v>
      </c>
      <c r="DY4" s="1016" t="s">
        <v>861</v>
      </c>
      <c r="DZ4" s="1016" t="s">
        <v>862</v>
      </c>
      <c r="EA4" s="1016" t="s">
        <v>863</v>
      </c>
      <c r="EB4" s="1016" t="s">
        <v>864</v>
      </c>
      <c r="EC4" s="1016" t="s">
        <v>865</v>
      </c>
      <c r="ED4" s="1016" t="s">
        <v>866</v>
      </c>
      <c r="EE4" s="1014" t="s">
        <v>867</v>
      </c>
      <c r="EF4" s="1016" t="s">
        <v>868</v>
      </c>
      <c r="EG4" s="1014" t="s">
        <v>869</v>
      </c>
      <c r="EH4" s="1014" t="s">
        <v>870</v>
      </c>
      <c r="EI4" s="1018" t="s">
        <v>871</v>
      </c>
      <c r="EJ4" s="1016" t="s">
        <v>872</v>
      </c>
      <c r="EK4" s="1016" t="s">
        <v>890</v>
      </c>
      <c r="EL4" s="1016" t="s">
        <v>854</v>
      </c>
      <c r="EM4" s="1016" t="s">
        <v>855</v>
      </c>
      <c r="EN4" s="1016" t="s">
        <v>856</v>
      </c>
      <c r="EO4" s="1016" t="s">
        <v>857</v>
      </c>
      <c r="EP4" s="1016" t="s">
        <v>858</v>
      </c>
      <c r="EQ4" s="1016" t="s">
        <v>859</v>
      </c>
      <c r="ER4" s="1016" t="s">
        <v>860</v>
      </c>
      <c r="ES4" s="1016" t="s">
        <v>861</v>
      </c>
      <c r="ET4" s="1016" t="s">
        <v>862</v>
      </c>
      <c r="EU4" s="1016" t="s">
        <v>863</v>
      </c>
      <c r="EV4" s="1016" t="s">
        <v>864</v>
      </c>
      <c r="EW4" s="1016" t="s">
        <v>865</v>
      </c>
      <c r="EX4" s="1016" t="s">
        <v>866</v>
      </c>
      <c r="EY4" s="1014" t="s">
        <v>867</v>
      </c>
      <c r="EZ4" s="1016" t="s">
        <v>868</v>
      </c>
      <c r="FA4" s="1014" t="s">
        <v>869</v>
      </c>
      <c r="FB4" s="1014" t="s">
        <v>870</v>
      </c>
      <c r="FC4" s="1018" t="s">
        <v>871</v>
      </c>
      <c r="FD4" s="1016" t="s">
        <v>872</v>
      </c>
    </row>
    <row r="5" spans="1:160" ht="73.5" customHeight="1">
      <c r="A5">
        <f>'③-別紙1.追加'!$D$4</f>
        <v>0</v>
      </c>
      <c r="B5">
        <f>'③-別紙1.追加'!$D$5</f>
        <v>0</v>
      </c>
      <c r="C5" t="str">
        <f>SUBSTITUTE(
IF('③-別紙1.追加'!$D$9&lt;&gt;"","、"&amp;'③-別紙1.追加'!$D$9,"") &amp;
IF('③-別紙1.追加'!$D$11&lt;&gt;"","、"&amp;'③-別紙1.追加'!$D$11,"") &amp;
IF('③-別紙1.追加'!$D$13&lt;&gt;"","、"&amp;'③-別紙1.追加'!$D$13,""),
"、","",1)</f>
        <v/>
      </c>
      <c r="D5">
        <f>'③-別紙1.追加'!$D$6</f>
        <v>0</v>
      </c>
      <c r="E5">
        <f>'③-別紙1.追加'!$D$7</f>
        <v>0</v>
      </c>
      <c r="F5">
        <f>'③-別紙1.追加'!$F$7</f>
        <v>0</v>
      </c>
      <c r="G5" t="str">
        <f>IF(OR('③-別紙1.追加'!$I$7="", '③-別紙1.追加'!$I$7="選択して下さい"), "", '③-別紙1.追加'!$I$7)</f>
        <v/>
      </c>
      <c r="H5">
        <f>'③-別紙1.追加'!$D$8</f>
        <v>0</v>
      </c>
      <c r="I5" t="str">
        <f>'③-別紙1.追加'!$D$24&amp;'③-別紙1.追加'!$D$30&amp;'③-別紙1.追加'!$D$36</f>
        <v/>
      </c>
      <c r="J5" t="str">
        <f>'③-別紙1.追加'!$D$25&amp;'③-別紙1.追加'!$D$31&amp;'③-別紙1.追加'!$D$37</f>
        <v/>
      </c>
      <c r="K5" t="str">
        <f>'③-別紙1.追加'!$D$26&amp;'③-別紙1.追加'!$D$32&amp;'③-別紙1.追加'!$D$38</f>
        <v/>
      </c>
      <c r="L5" t="str">
        <f>'③-別紙1.追加'!$F$24&amp;'③-別紙1.追加'!$F$30&amp;'③-別紙1.追加'!$F$36</f>
        <v/>
      </c>
      <c r="M5" t="str">
        <f>'③-別紙1.追加'!$F$25&amp;'③-別紙1.追加'!$F$31&amp;'③-別紙1.追加'!$F$37</f>
        <v/>
      </c>
      <c r="N5" t="str">
        <f>'③-別紙1.追加'!$F$26&amp;'③-別紙1.追加'!$F$32&amp;'③-別紙1.追加'!$F$38</f>
        <v/>
      </c>
      <c r="O5" t="str">
        <f>'③-別紙1.追加'!$I$30&amp;'③-別紙1.追加'!$I$36</f>
        <v/>
      </c>
      <c r="P5" t="str">
        <f>'③-別紙1.追加'!$I$31&amp;'③-別紙1.追加'!$I$37</f>
        <v/>
      </c>
      <c r="Q5" t="str">
        <f>'③-別紙1.追加'!$I$32&amp;'③-別紙1.追加'!$I$38</f>
        <v/>
      </c>
      <c r="R5" s="1029">
        <f>'③-別紙1.追加'!$K$36</f>
        <v>0</v>
      </c>
      <c r="S5" s="1029">
        <f>'③-別紙1.追加'!$K$37</f>
        <v>0</v>
      </c>
      <c r="T5" s="1030">
        <f>'③-別紙1.追加'!$K$38</f>
        <v>0</v>
      </c>
      <c r="U5">
        <f>'③-別紙1.追加'!$D$40</f>
        <v>0</v>
      </c>
      <c r="V5">
        <f>'③-別紙1.追加'!$D$41</f>
        <v>0</v>
      </c>
      <c r="W5" t="str">
        <f>SUBSTITUTE(
IF('③-別紙1.追加'!$D$45&lt;&gt;"","、"&amp;'③-別紙1.追加'!$D$45,"") &amp;
IF('③-別紙1.追加'!$D$47&lt;&gt;"","、"&amp;'③-別紙1.追加'!$D$47,"") &amp;
IF('③-別紙1.追加'!$D$49&lt;&gt;"","、"&amp;'③-別紙1.追加'!$D$49,""),
"、","",1)</f>
        <v/>
      </c>
      <c r="X5">
        <f>'③-別紙1.追加'!$D$42</f>
        <v>0</v>
      </c>
      <c r="Y5">
        <f>'③-別紙1.追加'!$D$43</f>
        <v>0</v>
      </c>
      <c r="Z5">
        <f>'③-別紙1.追加'!$F$43</f>
        <v>0</v>
      </c>
      <c r="AA5" t="str">
        <f>IF(OR('③-別紙1.追加'!$I$43="", '③-別紙1.追加'!$I$43="選択して下さい"), "", '③-別紙1.追加'!$I$43)</f>
        <v/>
      </c>
      <c r="AB5">
        <f>'③-別紙1.追加'!$D$44</f>
        <v>0</v>
      </c>
      <c r="AC5" t="str">
        <f>'③-別紙1.追加'!$D$60&amp;'③-別紙1.追加'!$D$66&amp;'③-別紙1.追加'!$D$72</f>
        <v/>
      </c>
      <c r="AD5" t="str">
        <f>'③-別紙1.追加'!$D$61&amp;'③-別紙1.追加'!$D$67&amp;'③-別紙1.追加'!$D$73</f>
        <v/>
      </c>
      <c r="AE5" t="str">
        <f>'③-別紙1.追加'!$D$62&amp;'③-別紙1.追加'!$D$68&amp;'③-別紙1.追加'!$D$74</f>
        <v/>
      </c>
      <c r="AF5" t="str">
        <f>'③-別紙1.追加'!$F$60&amp;'③-別紙1.追加'!$F$66&amp;'③-別紙1.追加'!$F$72</f>
        <v/>
      </c>
      <c r="AG5" t="str">
        <f>'③-別紙1.追加'!$F$61&amp;'③-別紙1.追加'!$F$67&amp;'③-別紙1.追加'!$F$73</f>
        <v/>
      </c>
      <c r="AH5" t="str">
        <f>'③-別紙1.追加'!$F$62&amp;'③-別紙1.追加'!$F$68&amp;'③-別紙1.追加'!$F$74</f>
        <v/>
      </c>
      <c r="AI5" t="str">
        <f>'③-別紙1.追加'!$I$66&amp;'③-別紙1.追加'!$I$72</f>
        <v/>
      </c>
      <c r="AJ5" t="str">
        <f>'③-別紙1.追加'!$I$67&amp;'③-別紙1.追加'!$I$73</f>
        <v/>
      </c>
      <c r="AK5" t="str">
        <f>'③-別紙1.追加'!$I$68&amp;'③-別紙1.追加'!$I$74</f>
        <v/>
      </c>
      <c r="AL5" s="1029">
        <f>'③-別紙1.追加'!$K$72</f>
        <v>0</v>
      </c>
      <c r="AM5" s="1029">
        <f>'③-別紙1.追加'!$K$73</f>
        <v>0</v>
      </c>
      <c r="AN5" s="1030">
        <f>'③-別紙1.追加'!$K$74</f>
        <v>0</v>
      </c>
      <c r="AO5">
        <f>'③-別紙1.追加'!$D$76</f>
        <v>0</v>
      </c>
      <c r="AP5">
        <f>'③-別紙1.追加'!$D$77</f>
        <v>0</v>
      </c>
      <c r="AQ5" t="str">
        <f>SUBSTITUTE(
IF('③-別紙1.追加'!$D$81&lt;&gt;"","、"&amp;'③-別紙1.追加'!$D$81,"") &amp;
IF('③-別紙1.追加'!$D$83&lt;&gt;"","、"&amp;'③-別紙1.追加'!$D$83,"") &amp;
IF('③-別紙1.追加'!$D$85&lt;&gt;"","、"&amp;'③-別紙1.追加'!$D$85,""),
"、","",1)</f>
        <v/>
      </c>
      <c r="AR5">
        <f>'③-別紙1.追加'!$D$78</f>
        <v>0</v>
      </c>
      <c r="AS5">
        <f>'③-別紙1.追加'!$D$79</f>
        <v>0</v>
      </c>
      <c r="AT5">
        <f>'③-別紙1.追加'!$F$79</f>
        <v>0</v>
      </c>
      <c r="AU5" t="str">
        <f>IF(OR('③-別紙1.追加'!$I$79="", '③-別紙1.追加'!$I$79="選択して下さい"), "", '③-別紙1.追加'!$I$79)</f>
        <v/>
      </c>
      <c r="AV5">
        <f>'③-別紙1.追加'!$D$80</f>
        <v>0</v>
      </c>
      <c r="AW5" t="str">
        <f>'③-別紙1.追加'!$D$96&amp;'③-別紙1.追加'!$D$102&amp;'③-別紙1.追加'!$D$108</f>
        <v/>
      </c>
      <c r="AX5" t="str">
        <f>'③-別紙1.追加'!$D$97&amp;'③-別紙1.追加'!$D$103&amp;'③-別紙1.追加'!$D$109</f>
        <v/>
      </c>
      <c r="AY5" t="str">
        <f>'③-別紙1.追加'!$D$98&amp;'③-別紙1.追加'!$D$104&amp;'③-別紙1.追加'!$D$110</f>
        <v/>
      </c>
      <c r="AZ5" t="str">
        <f>'③-別紙1.追加'!$F$96&amp;'③-別紙1.追加'!$F$102&amp;'③-別紙1.追加'!$F$108</f>
        <v/>
      </c>
      <c r="BA5" t="str">
        <f>'③-別紙1.追加'!$F$97&amp;'③-別紙1.追加'!$F$103&amp;'③-別紙1.追加'!$F$109</f>
        <v/>
      </c>
      <c r="BB5" t="str">
        <f>'③-別紙1.追加'!$F$98&amp;'③-別紙1.追加'!$F$104&amp;'③-別紙1.追加'!$F$110</f>
        <v/>
      </c>
      <c r="BC5" t="str">
        <f>'③-別紙1.追加'!$I$102&amp;'③-別紙1.追加'!$I$108</f>
        <v/>
      </c>
      <c r="BD5" t="str">
        <f>'③-別紙1.追加'!$I$103&amp;'③-別紙1.追加'!$I$109</f>
        <v/>
      </c>
      <c r="BE5" t="str">
        <f>'③-別紙1.追加'!$I$104&amp;'③-別紙1.追加'!$I$110</f>
        <v/>
      </c>
      <c r="BF5" s="1029">
        <f>'③-別紙1.追加'!$K$108</f>
        <v>0</v>
      </c>
      <c r="BG5" s="1029">
        <f>'③-別紙1.追加'!$K$109</f>
        <v>0</v>
      </c>
      <c r="BH5" s="1030">
        <f>'③-別紙1.追加'!$K$110</f>
        <v>0</v>
      </c>
      <c r="BI5">
        <f>'③-別紙1.追加'!$D$112</f>
        <v>0</v>
      </c>
      <c r="BJ5">
        <f>'③-別紙1.追加'!$D$113</f>
        <v>0</v>
      </c>
      <c r="BK5" t="str">
        <f>SUBSTITUTE(
IF('③-別紙1.追加'!$D$117&lt;&gt;"","、"&amp;'③-別紙1.追加'!$D$117,"") &amp;
IF('③-別紙1.追加'!$D$119&lt;&gt;"","、"&amp;'③-別紙1.追加'!$D$119,"") &amp;
IF('③-別紙1.追加'!$D$121&lt;&gt;"","、"&amp;'③-別紙1.追加'!$D$121,""),
"、","",1)</f>
        <v/>
      </c>
      <c r="BL5">
        <f>'③-別紙1.追加'!$D$114</f>
        <v>0</v>
      </c>
      <c r="BM5">
        <f>'③-別紙1.追加'!$D$115</f>
        <v>0</v>
      </c>
      <c r="BN5">
        <f>'③-別紙1.追加'!$F$115</f>
        <v>0</v>
      </c>
      <c r="BO5" t="str">
        <f>IF(OR('③-別紙1.追加'!$I$115="", '③-別紙1.追加'!$I$115="選択して下さい"), "", '③-別紙1.追加'!$I$115)</f>
        <v/>
      </c>
      <c r="BP5">
        <f>'③-別紙1.追加'!$D$116</f>
        <v>0</v>
      </c>
      <c r="BQ5" t="str">
        <f>'③-別紙1.追加'!$D$132&amp;'③-別紙1.追加'!$D$138&amp;'③-別紙1.追加'!$D$144</f>
        <v/>
      </c>
      <c r="BR5" t="str">
        <f>'③-別紙1.追加'!$D$133&amp;'③-別紙1.追加'!$D$139&amp;'③-別紙1.追加'!$D$145</f>
        <v/>
      </c>
      <c r="BS5" t="str">
        <f>'③-別紙1.追加'!$D$134&amp;'③-別紙1.追加'!$D$140&amp;'③-別紙1.追加'!$D$146</f>
        <v/>
      </c>
      <c r="BT5" t="str">
        <f>'③-別紙1.追加'!$F$132&amp;'③-別紙1.追加'!$F$138&amp;'③-別紙1.追加'!$F$144</f>
        <v/>
      </c>
      <c r="BU5" t="str">
        <f>'③-別紙1.追加'!$F$133&amp;'③-別紙1.追加'!$F$139&amp;'③-別紙1.追加'!$F$145</f>
        <v/>
      </c>
      <c r="BV5" t="str">
        <f>'③-別紙1.追加'!$F$134&amp;'③-別紙1.追加'!$F$140&amp;'③-別紙1.追加'!$F$146</f>
        <v/>
      </c>
      <c r="BW5" t="str">
        <f>'③-別紙1.追加'!$I$138&amp;'③-別紙1.追加'!$I$144</f>
        <v/>
      </c>
      <c r="BX5" t="str">
        <f>'③-別紙1.追加'!$I$139&amp;'③-別紙1.追加'!$I$145</f>
        <v/>
      </c>
      <c r="BY5" t="str">
        <f>'③-別紙1.追加'!$I$140&amp;'③-別紙1.追加'!$I$146</f>
        <v/>
      </c>
      <c r="BZ5" s="1029">
        <f>'③-別紙1.追加'!$K$144</f>
        <v>0</v>
      </c>
      <c r="CA5" s="1029">
        <f>'③-別紙1.追加'!$K$145</f>
        <v>0</v>
      </c>
      <c r="CB5" s="1030">
        <f>'③-別紙1.追加'!$K$146</f>
        <v>0</v>
      </c>
      <c r="CC5">
        <f>'③-別紙1.追加'!$D$148</f>
        <v>0</v>
      </c>
      <c r="CD5">
        <f>'③-別紙1.追加'!$D$149</f>
        <v>0</v>
      </c>
      <c r="CE5" t="str">
        <f>SUBSTITUTE(
IF('③-別紙1.追加'!$D$153&lt;&gt;"","、"&amp;'③-別紙1.追加'!$D$153,"") &amp;
IF('③-別紙1.追加'!$D$155&lt;&gt;"","、"&amp;'③-別紙1.追加'!$D$155,"") &amp;
IF('③-別紙1.追加'!$D$157&lt;&gt;"","、"&amp;'③-別紙1.追加'!$D$157,""),
"、","",1)</f>
        <v/>
      </c>
      <c r="CF5">
        <f>'③-別紙1.追加'!$D$150</f>
        <v>0</v>
      </c>
      <c r="CG5">
        <f>'③-別紙1.追加'!$D$151</f>
        <v>0</v>
      </c>
      <c r="CH5">
        <f>'③-別紙1.追加'!$F$151</f>
        <v>0</v>
      </c>
      <c r="CI5" t="str">
        <f>IF(OR('③-別紙1.追加'!$I$151="", '③-別紙1.追加'!$I$151="選択して下さい"), "", '③-別紙1.追加'!$I$151)</f>
        <v/>
      </c>
      <c r="CJ5">
        <f>'③-別紙1.追加'!$D$152</f>
        <v>0</v>
      </c>
      <c r="CK5" t="str">
        <f>'③-別紙1.追加'!$D$168&amp;'③-別紙1.追加'!$D$174&amp;'③-別紙1.追加'!$D$180</f>
        <v/>
      </c>
      <c r="CL5" t="str">
        <f>'③-別紙1.追加'!$D$169&amp;'③-別紙1.追加'!$D$175&amp;'③-別紙1.追加'!$D$181</f>
        <v/>
      </c>
      <c r="CM5" t="str">
        <f>'③-別紙1.追加'!$D$170&amp;'③-別紙1.追加'!$D$176&amp;'③-別紙1.追加'!$D$182</f>
        <v/>
      </c>
      <c r="CN5" t="str">
        <f>'③-別紙1.追加'!$F$168&amp;'③-別紙1.追加'!$F$174&amp;'③-別紙1.追加'!$F$180</f>
        <v/>
      </c>
      <c r="CO5" t="str">
        <f>'③-別紙1.追加'!$F$169&amp;'③-別紙1.追加'!$F$175&amp;'③-別紙1.追加'!$F$181</f>
        <v/>
      </c>
      <c r="CP5" t="str">
        <f>'③-別紙1.追加'!$F$170&amp;'③-別紙1.追加'!$F$176&amp;'③-別紙1.追加'!$F$182</f>
        <v/>
      </c>
      <c r="CQ5" t="str">
        <f>'③-別紙1.追加'!$I$174&amp;'③-別紙1.追加'!$I$180</f>
        <v/>
      </c>
      <c r="CR5" t="str">
        <f>'③-別紙1.追加'!$I$175&amp;'③-別紙1.追加'!$I$181</f>
        <v/>
      </c>
      <c r="CS5" t="str">
        <f>'③-別紙1.追加'!$I$176&amp;'③-別紙1.追加'!$I$182</f>
        <v/>
      </c>
      <c r="CT5" s="1029">
        <f>'③-別紙1.追加'!$K$180</f>
        <v>0</v>
      </c>
      <c r="CU5" s="1029">
        <f>'③-別紙1.追加'!$K$181</f>
        <v>0</v>
      </c>
      <c r="CV5" s="1030">
        <f>'③-別紙1.追加'!$K$182</f>
        <v>0</v>
      </c>
      <c r="CW5">
        <f>'③-別紙1.追加'!$D$184</f>
        <v>0</v>
      </c>
      <c r="CX5">
        <f>'③-別紙1.追加'!$D$185</f>
        <v>0</v>
      </c>
      <c r="CY5" t="str">
        <f>SUBSTITUTE(
IF('③-別紙1.追加'!$D$189&lt;&gt;"","、"&amp;'③-別紙1.追加'!$D$189,"") &amp;
IF('③-別紙1.追加'!$D$191&lt;&gt;"","、"&amp;'③-別紙1.追加'!$D$191,"") &amp;
IF('③-別紙1.追加'!$D$193&lt;&gt;"","、"&amp;'③-別紙1.追加'!$D$193,""),
"、","",1)</f>
        <v/>
      </c>
      <c r="CZ5">
        <f>'③-別紙1.追加'!$D$186</f>
        <v>0</v>
      </c>
      <c r="DA5">
        <f>'③-別紙1.追加'!$D$187</f>
        <v>0</v>
      </c>
      <c r="DB5">
        <f>'③-別紙1.追加'!$F$187</f>
        <v>0</v>
      </c>
      <c r="DC5" t="str">
        <f>IF(OR('③-別紙1.追加'!$I$187="", '③-別紙1.追加'!$I$187="選択して下さい"), "", '③-別紙1.追加'!$I$187)</f>
        <v/>
      </c>
      <c r="DD5">
        <f>'③-別紙1.追加'!$D$188</f>
        <v>0</v>
      </c>
      <c r="DE5" t="str">
        <f>'③-別紙1.追加'!$D$204&amp;'③-別紙1.追加'!$D$210&amp;'③-別紙1.追加'!$D$216</f>
        <v/>
      </c>
      <c r="DF5" t="str">
        <f>'③-別紙1.追加'!$D$205&amp;'③-別紙1.追加'!$D$211&amp;'③-別紙1.追加'!$D$217</f>
        <v/>
      </c>
      <c r="DG5" t="str">
        <f>'③-別紙1.追加'!$D$206&amp;'③-別紙1.追加'!$D$212&amp;'③-別紙1.追加'!$D$218</f>
        <v/>
      </c>
      <c r="DH5" t="str">
        <f>'③-別紙1.追加'!$F$204&amp;'③-別紙1.追加'!$F$210&amp;'③-別紙1.追加'!$F$216</f>
        <v/>
      </c>
      <c r="DI5" t="str">
        <f>'③-別紙1.追加'!$F$205&amp;'③-別紙1.追加'!$F$211&amp;'③-別紙1.追加'!$F$217</f>
        <v/>
      </c>
      <c r="DJ5" t="str">
        <f>'③-別紙1.追加'!$F$206&amp;'③-別紙1.追加'!$F$212&amp;'③-別紙1.追加'!$F$218</f>
        <v/>
      </c>
      <c r="DK5" t="str">
        <f>'③-別紙1.追加'!$I$210&amp;'③-別紙1.追加'!$I$216</f>
        <v/>
      </c>
      <c r="DL5" t="str">
        <f>'③-別紙1.追加'!$I$211&amp;'③-別紙1.追加'!$I$217</f>
        <v/>
      </c>
      <c r="DM5" t="str">
        <f>'③-別紙1.追加'!$I$212&amp;'③-別紙1.追加'!$I$218</f>
        <v/>
      </c>
      <c r="DN5" s="1029">
        <f>'③-別紙1.追加'!$K$216</f>
        <v>0</v>
      </c>
      <c r="DO5" s="1029">
        <f>'③-別紙1.追加'!$K$217</f>
        <v>0</v>
      </c>
      <c r="DP5" s="1030">
        <f>'③-別紙1.追加'!$K$218</f>
        <v>0</v>
      </c>
      <c r="DQ5">
        <f>'③-別紙1.追加'!$D$220</f>
        <v>0</v>
      </c>
      <c r="DR5">
        <f>'③-別紙1.追加'!$D$221</f>
        <v>0</v>
      </c>
      <c r="DS5" t="str">
        <f>SUBSTITUTE(
IF('③-別紙1.追加'!$D$225&lt;&gt;"","、"&amp;'③-別紙1.追加'!$D$225,"") &amp;
IF('③-別紙1.追加'!$D$227&lt;&gt;"","、"&amp;'③-別紙1.追加'!$D$227,"") &amp;
IF('③-別紙1.追加'!$D$229&lt;&gt;"","、"&amp;'③-別紙1.追加'!$D$229,""),
"、","",1)</f>
        <v/>
      </c>
      <c r="DT5">
        <f>'③-別紙1.追加'!$D$222</f>
        <v>0</v>
      </c>
      <c r="DU5">
        <f>'③-別紙1.追加'!$D$223</f>
        <v>0</v>
      </c>
      <c r="DV5">
        <f>'③-別紙1.追加'!$F$223</f>
        <v>0</v>
      </c>
      <c r="DW5" t="str">
        <f>IF(OR('③-別紙1.追加'!$I$223="", '③-別紙1.追加'!$I$223="選択して下さい"), "", '③-別紙1.追加'!$I$223)</f>
        <v/>
      </c>
      <c r="DX5">
        <f>'③-別紙1.追加'!$D$224</f>
        <v>0</v>
      </c>
      <c r="DY5" t="str">
        <f>'③-別紙1.追加'!$D$240&amp;'③-別紙1.追加'!$D$246&amp;'③-別紙1.追加'!$D$252</f>
        <v/>
      </c>
      <c r="DZ5" t="str">
        <f>'③-別紙1.追加'!$D$241&amp;'③-別紙1.追加'!$D$247&amp;'③-別紙1.追加'!$D$253</f>
        <v/>
      </c>
      <c r="EA5" t="str">
        <f>'③-別紙1.追加'!$D$242&amp;'③-別紙1.追加'!$D$248&amp;'③-別紙1.追加'!$D$254</f>
        <v/>
      </c>
      <c r="EB5" t="str">
        <f>'③-別紙1.追加'!$F$240&amp;'③-別紙1.追加'!$F$246&amp;'③-別紙1.追加'!$F$252</f>
        <v/>
      </c>
      <c r="EC5" t="str">
        <f>'③-別紙1.追加'!$F$241&amp;'③-別紙1.追加'!$F$247&amp;'③-別紙1.追加'!$F$253</f>
        <v/>
      </c>
      <c r="ED5" t="str">
        <f>'③-別紙1.追加'!$F$242&amp;'③-別紙1.追加'!$F$248&amp;'③-別紙1.追加'!$F$254</f>
        <v/>
      </c>
      <c r="EE5" t="str">
        <f>'③-別紙1.追加'!$I$246&amp;'③-別紙1.追加'!$I$252</f>
        <v/>
      </c>
      <c r="EF5" t="str">
        <f>'③-別紙1.追加'!$I$247&amp;'③-別紙1.追加'!$I$253</f>
        <v/>
      </c>
      <c r="EG5" t="str">
        <f>'③-別紙1.追加'!$I$248&amp;'③-別紙1.追加'!$I$254</f>
        <v/>
      </c>
      <c r="EH5" s="1029">
        <f>'③-別紙1.追加'!$K$252</f>
        <v>0</v>
      </c>
      <c r="EI5" s="1029">
        <f>'③-別紙1.追加'!$K$253</f>
        <v>0</v>
      </c>
      <c r="EJ5" s="1030">
        <f>'③-別紙1.追加'!$K$254</f>
        <v>0</v>
      </c>
      <c r="EK5">
        <f>'③-別紙1.追加'!$D$256</f>
        <v>0</v>
      </c>
      <c r="EL5">
        <f>'③-別紙1.追加'!$D$257</f>
        <v>0</v>
      </c>
      <c r="EM5" t="str">
        <f>SUBSTITUTE(
IF('③-別紙1.追加'!$D$261&lt;&gt;"","、"&amp;'③-別紙1.追加'!$D$261,"") &amp;
IF('③-別紙1.追加'!$D$263&lt;&gt;"","、"&amp;'③-別紙1.追加'!$D$263,"") &amp;
IF('③-別紙1.追加'!$D$265&lt;&gt;"","、"&amp;'③-別紙1.追加'!$D$265,""),
"、","",1)</f>
        <v/>
      </c>
      <c r="EN5">
        <f>'③-別紙1.追加'!$D$258</f>
        <v>0</v>
      </c>
      <c r="EO5">
        <f>'③-別紙1.追加'!$D$259</f>
        <v>0</v>
      </c>
      <c r="EP5">
        <f>'③-別紙1.追加'!$F$259</f>
        <v>0</v>
      </c>
      <c r="EQ5" t="str">
        <f>IF(OR('③-別紙1.追加'!$I$259="", '③-別紙1.追加'!$I$259="選択して下さい"), "", '③-別紙1.追加'!$I$259)</f>
        <v/>
      </c>
      <c r="ER5">
        <f>'③-別紙1.追加'!$D$260</f>
        <v>0</v>
      </c>
      <c r="ES5" t="str">
        <f>'③-別紙1.追加'!$D$276&amp;'③-別紙1.追加'!$D$282&amp;'③-別紙1.追加'!$D$288</f>
        <v/>
      </c>
      <c r="ET5" t="str">
        <f>'③-別紙1.追加'!$D$277&amp;'③-別紙1.追加'!$D$283&amp;'③-別紙1.追加'!$D$289</f>
        <v/>
      </c>
      <c r="EU5" t="str">
        <f>'③-別紙1.追加'!$D$278&amp;'③-別紙1.追加'!$D$284&amp;'③-別紙1.追加'!$D$290</f>
        <v/>
      </c>
      <c r="EV5" t="str">
        <f>'③-別紙1.追加'!$F$276&amp;'③-別紙1.追加'!$F$282&amp;'③-別紙1.追加'!$F$288</f>
        <v/>
      </c>
      <c r="EW5" t="str">
        <f>'③-別紙1.追加'!$F$277&amp;'③-別紙1.追加'!$F$283&amp;'③-別紙1.追加'!$F$289</f>
        <v/>
      </c>
      <c r="EX5" t="str">
        <f>'③-別紙1.追加'!$F$278&amp;'③-別紙1.追加'!$F$284&amp;'③-別紙1.追加'!$F$290</f>
        <v/>
      </c>
      <c r="EY5" t="str">
        <f>'③-別紙1.追加'!$I$282&amp;'③-別紙1.追加'!$I$288</f>
        <v/>
      </c>
      <c r="EZ5" t="str">
        <f>'③-別紙1.追加'!$I$283&amp;'③-別紙1.追加'!$I$289</f>
        <v/>
      </c>
      <c r="FA5" t="str">
        <f>'③-別紙1.追加'!$I$284&amp;'③-別紙1.追加'!$I$290</f>
        <v/>
      </c>
      <c r="FB5">
        <f>'③-別紙1.追加'!$K$288</f>
        <v>0</v>
      </c>
      <c r="FC5">
        <f>'③-別紙1.追加'!$K$289</f>
        <v>0</v>
      </c>
      <c r="FD5" s="145">
        <f>'③-別紙1.追加'!$K$290</f>
        <v>0</v>
      </c>
    </row>
    <row r="8" spans="1:160" ht="55.5" customHeight="1">
      <c r="A8" s="1020" t="s">
        <v>896</v>
      </c>
      <c r="B8" s="1020" t="s">
        <v>897</v>
      </c>
      <c r="C8" s="1020" t="s">
        <v>898</v>
      </c>
      <c r="D8" s="1020" t="s">
        <v>899</v>
      </c>
      <c r="E8" s="1020" t="s">
        <v>900</v>
      </c>
      <c r="F8" s="1020" t="s">
        <v>901</v>
      </c>
      <c r="G8" s="1020" t="s">
        <v>53</v>
      </c>
      <c r="H8" s="1020" t="s">
        <v>902</v>
      </c>
      <c r="I8" s="1020" t="s">
        <v>903</v>
      </c>
      <c r="J8" s="1020" t="s">
        <v>904</v>
      </c>
      <c r="K8" s="1020" t="s">
        <v>905</v>
      </c>
      <c r="L8" s="1020" t="s">
        <v>906</v>
      </c>
      <c r="M8" s="1020" t="s">
        <v>907</v>
      </c>
      <c r="N8" s="1020" t="s">
        <v>908</v>
      </c>
      <c r="O8" s="1020" t="s">
        <v>909</v>
      </c>
      <c r="P8" s="1020" t="s">
        <v>910</v>
      </c>
      <c r="Q8" s="1020" t="s">
        <v>911</v>
      </c>
      <c r="R8" s="1020" t="s">
        <v>912</v>
      </c>
      <c r="S8" s="1020" t="s">
        <v>913</v>
      </c>
      <c r="T8" s="1020" t="s">
        <v>914</v>
      </c>
      <c r="U8" s="1020" t="s">
        <v>915</v>
      </c>
      <c r="V8" s="1020" t="s">
        <v>916</v>
      </c>
      <c r="W8" s="1020" t="s">
        <v>917</v>
      </c>
      <c r="X8" s="1020" t="s">
        <v>918</v>
      </c>
      <c r="Y8" s="1020" t="s">
        <v>75</v>
      </c>
      <c r="Z8" s="1020" t="s">
        <v>76</v>
      </c>
      <c r="AA8" s="1020" t="s">
        <v>57</v>
      </c>
      <c r="AB8" s="1020" t="s">
        <v>77</v>
      </c>
      <c r="AC8" s="1020" t="s">
        <v>78</v>
      </c>
      <c r="AD8" s="1021" t="s">
        <v>919</v>
      </c>
      <c r="AE8" s="1020" t="s">
        <v>81</v>
      </c>
      <c r="AF8" s="1020" t="s">
        <v>82</v>
      </c>
      <c r="AG8" s="1020" t="s">
        <v>83</v>
      </c>
      <c r="AH8" s="1020" t="s">
        <v>84</v>
      </c>
      <c r="AI8" s="1020" t="s">
        <v>85</v>
      </c>
      <c r="AJ8" s="1020" t="s">
        <v>86</v>
      </c>
      <c r="AK8" s="1004"/>
      <c r="AL8" s="1004"/>
      <c r="AM8" s="1004"/>
      <c r="AN8" s="1004"/>
      <c r="AO8" s="1004"/>
      <c r="AP8" s="1004"/>
      <c r="AQ8" s="1004"/>
      <c r="AR8" s="1004"/>
      <c r="AS8" s="1004"/>
      <c r="AT8" s="1004"/>
      <c r="AU8" s="1004"/>
      <c r="AV8" s="1004"/>
      <c r="AW8" s="1004"/>
      <c r="AX8" s="1004"/>
      <c r="AY8" s="1004"/>
      <c r="AZ8" s="1004"/>
      <c r="BA8" s="1004"/>
      <c r="BB8" s="1004"/>
      <c r="BC8" s="1004"/>
      <c r="BD8" s="1004"/>
      <c r="BE8" s="1004"/>
    </row>
    <row r="9" spans="1:160" ht="50.1" customHeight="1">
      <c r="B9" s="1006">
        <f>'①-補助事業のご利用に関するアンケート'!$C$8</f>
        <v>0</v>
      </c>
      <c r="C9" s="1006">
        <f>'①-補助事業のご利用に関するアンケート'!$O$8</f>
        <v>0</v>
      </c>
      <c r="D9" s="1006">
        <f>'①-補助事業のご利用に関するアンケート'!$Z$8</f>
        <v>0</v>
      </c>
      <c r="E9" s="1006">
        <f>'①-補助事業のご利用に関するアンケート'!$C$9</f>
        <v>0</v>
      </c>
      <c r="F9" s="1006">
        <f>'①-補助事業のご利用に関するアンケート'!$O$9</f>
        <v>0</v>
      </c>
      <c r="G9" s="1006">
        <f>'①-補助事業のご利用に関するアンケート'!$Z$9</f>
        <v>0</v>
      </c>
      <c r="H9" s="1006">
        <f>'①-補助事業のご利用に関するアンケート'!$C$10</f>
        <v>0</v>
      </c>
      <c r="I9" s="1006">
        <f>'①-補助事業のご利用に関するアンケート'!$Q$10</f>
        <v>0</v>
      </c>
      <c r="J9" s="1006">
        <f>'①-補助事業のご利用に関するアンケート'!$AF$10</f>
        <v>0</v>
      </c>
      <c r="L9" s="1006">
        <f>'①-補助事業のご利用に関するアンケート'!$C$14</f>
        <v>0</v>
      </c>
      <c r="M9" s="1006">
        <f>'①-補助事業のご利用に関するアンケート'!$C$15</f>
        <v>0</v>
      </c>
      <c r="N9" s="1006">
        <f>'①-補助事業のご利用に関するアンケート'!$C$16</f>
        <v>0</v>
      </c>
      <c r="O9" s="1006">
        <f>'①-補助事業のご利用に関するアンケート'!$C$17</f>
        <v>0</v>
      </c>
      <c r="P9" s="1006">
        <f>'①-補助事業のご利用に関するアンケート'!$C$18</f>
        <v>0</v>
      </c>
      <c r="Q9" s="1006">
        <f>'①-補助事業のご利用に関するアンケート'!$E$20</f>
        <v>0</v>
      </c>
      <c r="S9">
        <f>'①-補助事業のご利用に関するアンケート'!$C$24</f>
        <v>0</v>
      </c>
      <c r="T9">
        <f>'①-補助事業のご利用に関するアンケート'!$G$25</f>
        <v>0</v>
      </c>
      <c r="U9">
        <f>'①-補助事業のご利用に関するアンケート'!$G$26</f>
        <v>0</v>
      </c>
      <c r="V9">
        <f>'①-補助事業のご利用に関するアンケート'!$K$27</f>
        <v>0</v>
      </c>
      <c r="W9">
        <f>'①-補助事業のご利用に関するアンケート'!$K$28</f>
        <v>0</v>
      </c>
      <c r="X9">
        <f>'①-補助事業のご利用に関するアンケート'!$K$29</f>
        <v>0</v>
      </c>
      <c r="Y9">
        <f>'①-補助事業のご利用に関するアンケート'!$K$30</f>
        <v>0</v>
      </c>
      <c r="Z9">
        <f>'①-補助事業のご利用に関するアンケート'!$K$31</f>
        <v>0</v>
      </c>
      <c r="AA9">
        <f>'①-補助事業のご利用に関するアンケート'!$P$32</f>
        <v>0</v>
      </c>
      <c r="AB9">
        <f>'①-補助事業のご利用に関するアンケート'!$C$33</f>
        <v>0</v>
      </c>
      <c r="AC9">
        <f>'①-補助事業のご利用に関するアンケート'!$E$35</f>
        <v>0</v>
      </c>
      <c r="AE9">
        <f>'①-補助事業のご利用に関するアンケート'!$C$41</f>
        <v>0</v>
      </c>
      <c r="AF9">
        <f>'①-補助事業のご利用に関するアンケート'!$C$42</f>
        <v>0</v>
      </c>
      <c r="AG9">
        <f>'①-補助事業のご利用に関するアンケート'!$C$43</f>
        <v>0</v>
      </c>
      <c r="AH9">
        <f>'①-補助事業のご利用に関するアンケート'!$C$44</f>
        <v>0</v>
      </c>
      <c r="AJ9" s="1007">
        <f>'①-補助事業のご利用に関するアンケート'!$E$48</f>
        <v>0</v>
      </c>
      <c r="AK9" s="1007"/>
      <c r="AL9" s="1007"/>
      <c r="AM9" s="1007"/>
      <c r="AN9" s="1007"/>
      <c r="AO9" s="1007"/>
      <c r="AP9" s="1007"/>
      <c r="AQ9" s="1007"/>
      <c r="AR9" s="1007"/>
      <c r="AS9" s="1007"/>
      <c r="AT9" s="1007"/>
      <c r="AU9" s="1007"/>
      <c r="AV9" s="1007"/>
      <c r="AW9" s="1007"/>
      <c r="AX9" s="1007"/>
      <c r="AY9" s="1007"/>
      <c r="AZ9" s="1007"/>
      <c r="BA9" s="1007"/>
      <c r="BB9" s="1007"/>
      <c r="BC9" s="1007"/>
      <c r="BD9" s="1007"/>
      <c r="BE9" s="1007"/>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19FEC-94BC-4862-9F3A-CA63FFD651EC}">
  <sheetPr codeName="Sheet2">
    <tabColor rgb="FFFFCCFF"/>
    <pageSetUpPr fitToPage="1"/>
  </sheetPr>
  <dimension ref="A1:AT48"/>
  <sheetViews>
    <sheetView view="pageBreakPreview" zoomScale="60" zoomScaleNormal="100" workbookViewId="0"/>
  </sheetViews>
  <sheetFormatPr defaultColWidth="9" defaultRowHeight="12.95"/>
  <cols>
    <col min="1" max="1" width="2.42578125" style="680" customWidth="1"/>
    <col min="2" max="2" width="2.42578125" style="681" customWidth="1"/>
    <col min="3" max="44" width="2.42578125" style="680" customWidth="1"/>
    <col min="45" max="45" width="2.140625" style="682" customWidth="1"/>
    <col min="46" max="46" width="2.140625" style="683" customWidth="1"/>
    <col min="47" max="55" width="9" style="680" customWidth="1"/>
    <col min="56" max="16384" width="9" style="680"/>
  </cols>
  <sheetData>
    <row r="1" spans="1:46" ht="15.95" customHeight="1"/>
    <row r="2" spans="1:46" ht="23.45" customHeight="1">
      <c r="A2" s="1064" t="s">
        <v>44</v>
      </c>
      <c r="B2" s="1065"/>
      <c r="C2" s="1065"/>
      <c r="D2" s="1065"/>
      <c r="E2" s="1065"/>
      <c r="F2" s="1065"/>
      <c r="G2" s="1065"/>
      <c r="H2" s="1065"/>
      <c r="I2" s="1065"/>
      <c r="J2" s="1065"/>
      <c r="K2" s="1065"/>
      <c r="L2" s="1065"/>
      <c r="M2" s="1065"/>
      <c r="N2" s="1065"/>
      <c r="O2" s="1065"/>
      <c r="P2" s="1065"/>
      <c r="Q2" s="1065"/>
      <c r="R2" s="1065"/>
      <c r="S2" s="1065"/>
      <c r="T2" s="1065"/>
      <c r="U2" s="1065"/>
      <c r="V2" s="1065"/>
      <c r="W2" s="1065"/>
      <c r="X2" s="1065"/>
      <c r="Y2" s="1065"/>
      <c r="Z2" s="1065"/>
      <c r="AA2" s="1065"/>
      <c r="AB2" s="1065"/>
      <c r="AC2" s="1065"/>
      <c r="AD2" s="1065"/>
      <c r="AE2" s="1065"/>
      <c r="AF2" s="1065"/>
      <c r="AG2" s="1065"/>
      <c r="AH2" s="1065"/>
      <c r="AI2" s="1065"/>
      <c r="AJ2" s="1065"/>
      <c r="AK2" s="1065"/>
      <c r="AL2" s="1065"/>
      <c r="AM2" s="1065"/>
      <c r="AN2" s="1065"/>
      <c r="AO2" s="1065"/>
      <c r="AP2" s="1065"/>
      <c r="AQ2" s="1065"/>
      <c r="AR2" s="1066"/>
    </row>
    <row r="3" spans="1:46" ht="23.45" customHeight="1"/>
    <row r="4" spans="1:46" ht="90" customHeight="1">
      <c r="B4" s="1067" t="s">
        <v>45</v>
      </c>
      <c r="C4" s="1068"/>
      <c r="D4" s="1068"/>
      <c r="E4" s="1068"/>
      <c r="F4" s="1068"/>
      <c r="G4" s="1068"/>
      <c r="H4" s="1068"/>
      <c r="I4" s="1068"/>
      <c r="J4" s="1068"/>
      <c r="K4" s="1068"/>
      <c r="L4" s="1068"/>
      <c r="M4" s="1068"/>
      <c r="N4" s="1068"/>
      <c r="O4" s="1068"/>
      <c r="P4" s="1068"/>
      <c r="Q4" s="1068"/>
      <c r="R4" s="1068"/>
      <c r="S4" s="1068"/>
      <c r="T4" s="1068"/>
      <c r="U4" s="1068"/>
      <c r="V4" s="1068"/>
      <c r="W4" s="1068"/>
      <c r="X4" s="1068"/>
      <c r="Y4" s="1068"/>
      <c r="Z4" s="1068"/>
      <c r="AA4" s="1068"/>
      <c r="AB4" s="1068"/>
      <c r="AC4" s="1068"/>
      <c r="AD4" s="1068"/>
      <c r="AE4" s="1068"/>
      <c r="AF4" s="1068"/>
      <c r="AG4" s="1068"/>
      <c r="AH4" s="1068"/>
      <c r="AI4" s="1068"/>
      <c r="AJ4" s="1068"/>
      <c r="AK4" s="1068"/>
      <c r="AL4" s="1068"/>
      <c r="AM4" s="1068"/>
      <c r="AN4" s="1068"/>
      <c r="AO4" s="1068"/>
      <c r="AP4" s="1068"/>
      <c r="AQ4" s="1069"/>
    </row>
    <row r="5" spans="1:46" ht="12.6" customHeight="1"/>
    <row r="6" spans="1:46">
      <c r="A6" s="1070" t="s">
        <v>46</v>
      </c>
      <c r="B6" s="1070"/>
      <c r="C6" s="680" t="s">
        <v>47</v>
      </c>
    </row>
    <row r="8" spans="1:46">
      <c r="C8" s="685"/>
      <c r="D8" s="680" t="s">
        <v>48</v>
      </c>
      <c r="O8" s="685"/>
      <c r="P8" s="680" t="s">
        <v>49</v>
      </c>
      <c r="Z8" s="685"/>
      <c r="AA8" s="680" t="s">
        <v>50</v>
      </c>
    </row>
    <row r="9" spans="1:46">
      <c r="C9" s="685"/>
      <c r="D9" s="680" t="s">
        <v>51</v>
      </c>
      <c r="O9" s="685"/>
      <c r="P9" s="680" t="s">
        <v>52</v>
      </c>
      <c r="Z9" s="685"/>
      <c r="AA9" s="680" t="s">
        <v>53</v>
      </c>
    </row>
    <row r="10" spans="1:46">
      <c r="C10" s="685"/>
      <c r="D10" s="1071" t="s">
        <v>54</v>
      </c>
      <c r="E10" s="1071"/>
      <c r="F10" s="1071"/>
      <c r="G10" s="1071"/>
      <c r="H10" s="1071"/>
      <c r="I10" s="1071"/>
      <c r="J10" s="1071"/>
      <c r="K10" s="1071"/>
      <c r="L10" s="1071"/>
      <c r="M10" s="1071"/>
      <c r="N10" s="1071"/>
      <c r="O10" s="1071"/>
      <c r="P10" s="686" t="s">
        <v>55</v>
      </c>
      <c r="Q10" s="1074"/>
      <c r="R10" s="1074"/>
      <c r="S10" s="1074"/>
      <c r="T10" s="1074"/>
      <c r="U10" s="1074"/>
      <c r="V10" s="1074"/>
      <c r="W10" s="1074"/>
      <c r="X10" s="1074"/>
      <c r="Y10" s="687" t="s">
        <v>56</v>
      </c>
      <c r="Z10" s="685"/>
      <c r="AA10" s="681" t="s">
        <v>57</v>
      </c>
      <c r="AB10" s="681"/>
      <c r="AC10" s="681"/>
      <c r="AD10" s="681"/>
      <c r="AE10" s="686" t="s">
        <v>55</v>
      </c>
      <c r="AF10" s="1074"/>
      <c r="AG10" s="1074"/>
      <c r="AH10" s="1074"/>
      <c r="AI10" s="1074"/>
      <c r="AJ10" s="1074"/>
      <c r="AK10" s="1074"/>
      <c r="AL10" s="1074"/>
      <c r="AM10" s="1074"/>
      <c r="AN10" s="687" t="s">
        <v>56</v>
      </c>
    </row>
    <row r="11" spans="1:46" ht="6.95" customHeight="1"/>
    <row r="12" spans="1:46">
      <c r="A12" s="1070" t="s">
        <v>58</v>
      </c>
      <c r="B12" s="1070"/>
      <c r="C12" s="680" t="s">
        <v>59</v>
      </c>
    </row>
    <row r="13" spans="1:46" ht="15.75" customHeight="1">
      <c r="E13" s="688" t="s">
        <v>60</v>
      </c>
    </row>
    <row r="14" spans="1:46" ht="14.1" customHeight="1">
      <c r="C14" s="689"/>
      <c r="D14" s="680" t="s">
        <v>61</v>
      </c>
      <c r="AT14" s="690"/>
    </row>
    <row r="15" spans="1:46" ht="14.1" customHeight="1">
      <c r="C15" s="689"/>
      <c r="D15" s="617" t="s">
        <v>62</v>
      </c>
      <c r="AT15" s="690"/>
    </row>
    <row r="16" spans="1:46" ht="14.1" customHeight="1">
      <c r="C16" s="689"/>
      <c r="D16" s="617" t="s">
        <v>63</v>
      </c>
      <c r="AT16" s="690"/>
    </row>
    <row r="17" spans="1:46" ht="14.1" customHeight="1">
      <c r="C17" s="689"/>
      <c r="D17" s="1075" t="s">
        <v>64</v>
      </c>
      <c r="E17" s="1076"/>
      <c r="F17" s="1076"/>
      <c r="G17" s="1076"/>
      <c r="H17" s="1076"/>
      <c r="I17" s="1076"/>
      <c r="J17" s="1076"/>
      <c r="K17" s="1076"/>
      <c r="L17" s="1076"/>
      <c r="M17" s="1076"/>
      <c r="N17" s="1076"/>
      <c r="O17" s="1076"/>
      <c r="P17" s="1076"/>
      <c r="Q17" s="1076"/>
      <c r="R17" s="1076"/>
      <c r="S17" s="1076"/>
      <c r="T17" s="1076"/>
      <c r="U17" s="1076"/>
      <c r="V17" s="1076"/>
      <c r="W17" s="1076"/>
      <c r="X17" s="1076"/>
      <c r="Y17" s="1076"/>
      <c r="Z17" s="1076"/>
      <c r="AA17" s="1076"/>
      <c r="AB17" s="1076"/>
      <c r="AC17" s="1076"/>
      <c r="AD17" s="1076"/>
      <c r="AE17" s="1076"/>
      <c r="AF17" s="1076"/>
      <c r="AG17" s="1076"/>
      <c r="AH17" s="1076"/>
      <c r="AI17" s="1076"/>
      <c r="AJ17" s="1076"/>
      <c r="AK17" s="1076"/>
      <c r="AL17" s="1076"/>
      <c r="AM17" s="1076"/>
      <c r="AN17" s="1076"/>
      <c r="AO17" s="1076"/>
      <c r="AP17" s="1076"/>
      <c r="AQ17" s="1076"/>
      <c r="AR17" s="1076"/>
      <c r="AT17" s="690"/>
    </row>
    <row r="18" spans="1:46" ht="14.1" customHeight="1">
      <c r="C18" s="689"/>
      <c r="D18" s="1075" t="s">
        <v>65</v>
      </c>
      <c r="E18" s="1076"/>
      <c r="F18" s="1076"/>
      <c r="G18" s="1076"/>
      <c r="H18" s="1076"/>
      <c r="I18" s="1076"/>
      <c r="J18" s="1076"/>
      <c r="K18" s="1076"/>
      <c r="L18" s="1076"/>
      <c r="M18" s="1076"/>
      <c r="N18" s="1076"/>
      <c r="O18" s="1076"/>
      <c r="P18" s="1076"/>
      <c r="Q18" s="1076"/>
      <c r="R18" s="1076"/>
      <c r="S18" s="1076"/>
      <c r="T18" s="1076"/>
      <c r="U18" s="1076"/>
      <c r="V18" s="1076"/>
      <c r="W18" s="1076"/>
      <c r="X18" s="1076"/>
      <c r="Y18" s="1076"/>
      <c r="Z18" s="1076"/>
      <c r="AA18" s="1076"/>
      <c r="AB18" s="1076"/>
      <c r="AC18" s="1076"/>
      <c r="AD18" s="1076"/>
      <c r="AE18" s="1076"/>
      <c r="AF18" s="1076"/>
      <c r="AG18" s="1076"/>
      <c r="AH18" s="1076"/>
      <c r="AI18" s="1076"/>
      <c r="AJ18" s="1076"/>
      <c r="AK18" s="1076"/>
      <c r="AL18" s="1076"/>
      <c r="AM18" s="1076"/>
      <c r="AN18" s="1076"/>
      <c r="AO18" s="1076"/>
      <c r="AP18" s="1076"/>
      <c r="AQ18" s="1076"/>
      <c r="AR18" s="1076"/>
      <c r="AT18" s="690"/>
    </row>
    <row r="19" spans="1:46" ht="14.1" customHeight="1">
      <c r="C19" s="689"/>
      <c r="D19" s="1077" t="s">
        <v>66</v>
      </c>
      <c r="E19" s="1071"/>
      <c r="F19" s="1071"/>
      <c r="G19" s="1071"/>
      <c r="H19" s="1071"/>
      <c r="I19" s="1071"/>
      <c r="J19" s="1071"/>
      <c r="K19" s="1071"/>
      <c r="L19" s="1071"/>
      <c r="M19" s="1071"/>
      <c r="N19" s="1071"/>
      <c r="O19" s="1071"/>
      <c r="P19" s="1071"/>
      <c r="Q19" s="1071"/>
      <c r="R19" s="1071"/>
      <c r="S19" s="1071"/>
      <c r="T19" s="1071"/>
      <c r="U19" s="1071"/>
      <c r="V19" s="1071"/>
      <c r="W19" s="1071"/>
      <c r="X19" s="1071"/>
      <c r="Y19" s="1071"/>
      <c r="Z19" s="1071"/>
      <c r="AA19" s="1071"/>
      <c r="AB19" s="1071"/>
      <c r="AC19" s="1071"/>
      <c r="AD19" s="1071"/>
      <c r="AE19" s="1071"/>
      <c r="AF19" s="1071"/>
      <c r="AG19" s="1071"/>
      <c r="AH19" s="1071"/>
      <c r="AI19" s="1071"/>
      <c r="AJ19" s="1071"/>
      <c r="AK19" s="1071"/>
      <c r="AL19" s="1071"/>
      <c r="AM19" s="1071"/>
      <c r="AN19" s="1071"/>
      <c r="AO19" s="1071"/>
      <c r="AP19" s="1071"/>
      <c r="AQ19" s="1071"/>
      <c r="AT19" s="690"/>
    </row>
    <row r="20" spans="1:46" ht="35.1" customHeight="1">
      <c r="D20" s="691" t="s">
        <v>55</v>
      </c>
      <c r="E20" s="1072"/>
      <c r="F20" s="1072"/>
      <c r="G20" s="1072"/>
      <c r="H20" s="1072"/>
      <c r="I20" s="1072"/>
      <c r="J20" s="1072"/>
      <c r="K20" s="1072"/>
      <c r="L20" s="1072"/>
      <c r="M20" s="1072"/>
      <c r="N20" s="1072"/>
      <c r="O20" s="1072"/>
      <c r="P20" s="1072"/>
      <c r="Q20" s="1072"/>
      <c r="R20" s="1072"/>
      <c r="S20" s="1072"/>
      <c r="T20" s="1072"/>
      <c r="U20" s="1072"/>
      <c r="V20" s="1072"/>
      <c r="W20" s="1072"/>
      <c r="X20" s="1072"/>
      <c r="Y20" s="1072"/>
      <c r="Z20" s="1072"/>
      <c r="AA20" s="1072"/>
      <c r="AB20" s="1072"/>
      <c r="AC20" s="1072"/>
      <c r="AD20" s="1072"/>
      <c r="AE20" s="1072"/>
      <c r="AF20" s="1072"/>
      <c r="AG20" s="1072"/>
      <c r="AH20" s="1072"/>
      <c r="AI20" s="1072"/>
      <c r="AJ20" s="1072"/>
      <c r="AK20" s="1072"/>
      <c r="AL20" s="1072"/>
      <c r="AM20" s="1072"/>
      <c r="AN20" s="1072"/>
      <c r="AO20" s="1072"/>
      <c r="AP20" s="691" t="s">
        <v>56</v>
      </c>
    </row>
    <row r="21" spans="1:46" ht="7.5" customHeight="1"/>
    <row r="22" spans="1:46">
      <c r="A22" s="1070" t="s">
        <v>67</v>
      </c>
      <c r="B22" s="1070"/>
      <c r="C22" s="1073" t="s">
        <v>68</v>
      </c>
      <c r="D22" s="1073"/>
      <c r="E22" s="1073"/>
      <c r="F22" s="1073"/>
      <c r="G22" s="1073"/>
      <c r="H22" s="1073"/>
      <c r="I22" s="1073"/>
      <c r="J22" s="1073"/>
      <c r="K22" s="1073"/>
      <c r="L22" s="1073"/>
      <c r="M22" s="1073"/>
      <c r="N22" s="1073"/>
      <c r="O22" s="1073"/>
      <c r="P22" s="1073"/>
      <c r="Q22" s="1073"/>
      <c r="R22" s="1073"/>
      <c r="S22" s="1073"/>
      <c r="T22" s="1073"/>
      <c r="U22" s="1073"/>
      <c r="V22" s="1073"/>
      <c r="W22" s="1073"/>
      <c r="X22" s="1073"/>
      <c r="Y22" s="1073"/>
      <c r="Z22" s="1073"/>
      <c r="AA22" s="1073"/>
      <c r="AB22" s="1073"/>
      <c r="AC22" s="1073"/>
      <c r="AD22" s="1073"/>
      <c r="AE22" s="1073"/>
      <c r="AF22" s="1073"/>
      <c r="AG22" s="1073"/>
      <c r="AH22" s="1073"/>
      <c r="AI22" s="1073"/>
      <c r="AJ22" s="1073"/>
      <c r="AK22" s="1073"/>
      <c r="AL22" s="1073"/>
      <c r="AM22" s="1073"/>
      <c r="AN22" s="1073"/>
      <c r="AO22" s="1073"/>
      <c r="AP22" s="1073"/>
    </row>
    <row r="23" spans="1:46" ht="6" customHeight="1">
      <c r="C23" s="692"/>
      <c r="D23" s="692"/>
      <c r="E23" s="692"/>
      <c r="F23" s="692"/>
      <c r="G23" s="692"/>
      <c r="H23" s="692"/>
      <c r="I23" s="692"/>
      <c r="J23" s="692"/>
      <c r="K23" s="692"/>
      <c r="L23" s="692"/>
      <c r="M23" s="692"/>
      <c r="N23" s="692"/>
      <c r="O23" s="692"/>
      <c r="P23" s="692"/>
      <c r="Q23" s="692"/>
      <c r="R23" s="692"/>
      <c r="S23" s="692"/>
      <c r="T23" s="692"/>
      <c r="U23" s="692"/>
      <c r="V23" s="692"/>
      <c r="W23" s="692"/>
      <c r="X23" s="692"/>
      <c r="Y23" s="692"/>
      <c r="Z23" s="692"/>
      <c r="AA23" s="692"/>
      <c r="AB23" s="692"/>
      <c r="AC23" s="692"/>
      <c r="AD23" s="692"/>
      <c r="AE23" s="692"/>
      <c r="AF23" s="692"/>
      <c r="AG23" s="692"/>
      <c r="AH23" s="692"/>
      <c r="AI23" s="692"/>
      <c r="AJ23" s="692"/>
      <c r="AK23" s="692"/>
      <c r="AL23" s="692"/>
      <c r="AM23" s="692"/>
      <c r="AN23" s="692"/>
      <c r="AO23" s="692"/>
      <c r="AP23" s="692"/>
    </row>
    <row r="24" spans="1:46" ht="14.1" customHeight="1">
      <c r="C24" s="685"/>
      <c r="D24" s="680" t="s">
        <v>69</v>
      </c>
    </row>
    <row r="25" spans="1:46" ht="14.1" customHeight="1">
      <c r="G25" s="685"/>
      <c r="H25" s="680" t="s">
        <v>70</v>
      </c>
    </row>
    <row r="26" spans="1:46" ht="14.1" customHeight="1">
      <c r="G26" s="685"/>
      <c r="H26" s="680" t="s">
        <v>71</v>
      </c>
      <c r="Z26" s="693"/>
    </row>
    <row r="27" spans="1:46" ht="14.1" customHeight="1">
      <c r="G27" s="694"/>
      <c r="K27" s="685"/>
      <c r="L27" s="680" t="s">
        <v>72</v>
      </c>
    </row>
    <row r="28" spans="1:46" ht="14.25" customHeight="1">
      <c r="C28" s="681"/>
      <c r="K28" s="685"/>
      <c r="L28" s="680" t="s">
        <v>73</v>
      </c>
    </row>
    <row r="29" spans="1:46" ht="14.1" customHeight="1">
      <c r="C29" s="681"/>
      <c r="F29" s="681"/>
      <c r="G29" s="681"/>
      <c r="H29" s="681"/>
      <c r="I29" s="681"/>
      <c r="J29" s="681"/>
      <c r="K29" s="685"/>
      <c r="L29" s="681" t="s">
        <v>74</v>
      </c>
      <c r="M29" s="681"/>
      <c r="N29" s="681"/>
      <c r="O29" s="681"/>
      <c r="P29" s="681"/>
      <c r="Q29" s="681"/>
      <c r="R29" s="681"/>
      <c r="S29" s="681"/>
      <c r="T29" s="681"/>
      <c r="U29" s="681"/>
      <c r="V29" s="681"/>
      <c r="W29" s="681"/>
      <c r="X29" s="681"/>
      <c r="Y29" s="681"/>
      <c r="Z29" s="681"/>
      <c r="AA29" s="681"/>
      <c r="AB29" s="681"/>
      <c r="AC29" s="681"/>
      <c r="AD29" s="681"/>
      <c r="AE29" s="681"/>
      <c r="AF29" s="681"/>
      <c r="AG29" s="681"/>
      <c r="AH29" s="681"/>
      <c r="AI29" s="681"/>
      <c r="AJ29" s="681"/>
      <c r="AK29" s="681"/>
      <c r="AL29" s="681"/>
      <c r="AM29" s="681"/>
      <c r="AN29" s="681"/>
      <c r="AO29" s="681"/>
      <c r="AP29" s="681"/>
      <c r="AQ29" s="681"/>
      <c r="AR29" s="681"/>
    </row>
    <row r="30" spans="1:46" ht="14.1" customHeight="1">
      <c r="G30" s="681"/>
      <c r="K30" s="685"/>
      <c r="L30" s="680" t="s">
        <v>75</v>
      </c>
    </row>
    <row r="31" spans="1:46" ht="14.1" customHeight="1">
      <c r="G31" s="681"/>
      <c r="K31" s="685"/>
      <c r="L31" s="680" t="s">
        <v>76</v>
      </c>
      <c r="Z31" s="693"/>
    </row>
    <row r="32" spans="1:46" ht="35.1" customHeight="1">
      <c r="G32" s="681"/>
      <c r="K32" s="685"/>
      <c r="L32" s="680" t="s">
        <v>57</v>
      </c>
      <c r="O32" s="695" t="s">
        <v>55</v>
      </c>
      <c r="P32" s="1081"/>
      <c r="Q32" s="1081"/>
      <c r="R32" s="1081"/>
      <c r="S32" s="1081"/>
      <c r="T32" s="1081"/>
      <c r="U32" s="1081"/>
      <c r="V32" s="1081"/>
      <c r="W32" s="1081"/>
      <c r="X32" s="1081"/>
      <c r="Y32" s="1081"/>
      <c r="Z32" s="1081"/>
      <c r="AA32" s="1081"/>
      <c r="AB32" s="1081"/>
      <c r="AC32" s="1081"/>
      <c r="AD32" s="1081"/>
      <c r="AE32" s="1081"/>
      <c r="AF32" s="1081"/>
      <c r="AG32" s="1081"/>
      <c r="AH32" s="1081"/>
      <c r="AI32" s="1081"/>
      <c r="AJ32" s="1081"/>
      <c r="AK32" s="1081"/>
      <c r="AL32" s="1081"/>
      <c r="AM32" s="1081"/>
      <c r="AN32" s="1081"/>
      <c r="AO32" s="1081"/>
      <c r="AP32" s="691" t="s">
        <v>56</v>
      </c>
    </row>
    <row r="33" spans="1:42" ht="14.1" customHeight="1">
      <c r="C33" s="685"/>
      <c r="D33" s="680" t="s">
        <v>77</v>
      </c>
      <c r="G33" s="681"/>
      <c r="Z33" s="693"/>
      <c r="AB33" s="696"/>
      <c r="AC33" s="696"/>
      <c r="AD33" s="696"/>
      <c r="AE33" s="696"/>
      <c r="AF33" s="696"/>
      <c r="AG33" s="696"/>
      <c r="AH33" s="696"/>
      <c r="AI33" s="696"/>
      <c r="AJ33" s="696"/>
      <c r="AK33" s="696"/>
      <c r="AL33" s="696"/>
      <c r="AM33" s="696"/>
      <c r="AN33" s="696"/>
    </row>
    <row r="34" spans="1:42" ht="14.1" customHeight="1">
      <c r="C34" s="685"/>
      <c r="D34" s="680" t="s">
        <v>78</v>
      </c>
      <c r="G34" s="681"/>
      <c r="Z34" s="693"/>
      <c r="AB34" s="696"/>
      <c r="AC34" s="696"/>
      <c r="AD34" s="696"/>
      <c r="AE34" s="696"/>
      <c r="AF34" s="696"/>
      <c r="AG34" s="696"/>
      <c r="AH34" s="696"/>
      <c r="AI34" s="696"/>
      <c r="AJ34" s="696"/>
      <c r="AK34" s="696"/>
      <c r="AL34" s="696"/>
      <c r="AM34" s="696"/>
      <c r="AN34" s="696"/>
    </row>
    <row r="35" spans="1:42" ht="35.1" customHeight="1">
      <c r="D35" s="695" t="s">
        <v>55</v>
      </c>
      <c r="E35" s="1072"/>
      <c r="F35" s="1072"/>
      <c r="G35" s="1072"/>
      <c r="H35" s="1072"/>
      <c r="I35" s="1072"/>
      <c r="J35" s="1072"/>
      <c r="K35" s="1072"/>
      <c r="L35" s="1072"/>
      <c r="M35" s="1072"/>
      <c r="N35" s="1072"/>
      <c r="O35" s="1072"/>
      <c r="P35" s="1072"/>
      <c r="Q35" s="1072"/>
      <c r="R35" s="1072"/>
      <c r="S35" s="1072"/>
      <c r="T35" s="1072"/>
      <c r="U35" s="1072"/>
      <c r="V35" s="1072"/>
      <c r="W35" s="1072"/>
      <c r="X35" s="1072"/>
      <c r="Y35" s="1072"/>
      <c r="Z35" s="1072"/>
      <c r="AA35" s="1072"/>
      <c r="AB35" s="1072"/>
      <c r="AC35" s="1072"/>
      <c r="AD35" s="1072"/>
      <c r="AE35" s="1072"/>
      <c r="AF35" s="1072"/>
      <c r="AG35" s="1072"/>
      <c r="AH35" s="1072"/>
      <c r="AI35" s="1072"/>
      <c r="AJ35" s="1072"/>
      <c r="AK35" s="1072"/>
      <c r="AL35" s="1072"/>
      <c r="AM35" s="1072"/>
      <c r="AN35" s="1072"/>
      <c r="AO35" s="1072"/>
      <c r="AP35" s="691" t="s">
        <v>56</v>
      </c>
    </row>
    <row r="36" spans="1:42" ht="6.95" customHeight="1"/>
    <row r="37" spans="1:42">
      <c r="A37" s="1070" t="s">
        <v>79</v>
      </c>
      <c r="B37" s="1070"/>
      <c r="C37" s="1079" t="s">
        <v>80</v>
      </c>
      <c r="D37" s="1079"/>
      <c r="E37" s="1079"/>
      <c r="F37" s="1079"/>
      <c r="G37" s="1079"/>
      <c r="H37" s="1079"/>
      <c r="I37" s="1079"/>
      <c r="J37" s="1079"/>
      <c r="K37" s="1079"/>
      <c r="L37" s="1079"/>
      <c r="M37" s="1079"/>
      <c r="N37" s="1079"/>
      <c r="O37" s="1079"/>
      <c r="P37" s="1079"/>
      <c r="Q37" s="1079"/>
      <c r="R37" s="1079"/>
      <c r="S37" s="1079"/>
      <c r="T37" s="1079"/>
      <c r="U37" s="1079"/>
      <c r="V37" s="1079"/>
      <c r="W37" s="1079"/>
      <c r="X37" s="1079"/>
      <c r="Y37" s="1079"/>
      <c r="Z37" s="1079"/>
      <c r="AA37" s="1079"/>
      <c r="AB37" s="1079"/>
      <c r="AC37" s="1079"/>
      <c r="AD37" s="1079"/>
      <c r="AE37" s="1079"/>
      <c r="AF37" s="1079"/>
      <c r="AG37" s="1079"/>
      <c r="AH37" s="1079"/>
      <c r="AI37" s="1079"/>
      <c r="AJ37" s="1079"/>
      <c r="AK37" s="1079"/>
      <c r="AL37" s="1079"/>
      <c r="AM37" s="1079"/>
      <c r="AN37" s="1079"/>
      <c r="AO37" s="1079"/>
      <c r="AP37" s="1079"/>
    </row>
    <row r="38" spans="1:42">
      <c r="A38" s="684"/>
      <c r="B38" s="684"/>
      <c r="C38" s="1079"/>
      <c r="D38" s="1079"/>
      <c r="E38" s="1079"/>
      <c r="F38" s="1079"/>
      <c r="G38" s="1079"/>
      <c r="H38" s="1079"/>
      <c r="I38" s="1079"/>
      <c r="J38" s="1079"/>
      <c r="K38" s="1079"/>
      <c r="L38" s="1079"/>
      <c r="M38" s="1079"/>
      <c r="N38" s="1079"/>
      <c r="O38" s="1079"/>
      <c r="P38" s="1079"/>
      <c r="Q38" s="1079"/>
      <c r="R38" s="1079"/>
      <c r="S38" s="1079"/>
      <c r="T38" s="1079"/>
      <c r="U38" s="1079"/>
      <c r="V38" s="1079"/>
      <c r="W38" s="1079"/>
      <c r="X38" s="1079"/>
      <c r="Y38" s="1079"/>
      <c r="Z38" s="1079"/>
      <c r="AA38" s="1079"/>
      <c r="AB38" s="1079"/>
      <c r="AC38" s="1079"/>
      <c r="AD38" s="1079"/>
      <c r="AE38" s="1079"/>
      <c r="AF38" s="1079"/>
      <c r="AG38" s="1079"/>
      <c r="AH38" s="1079"/>
      <c r="AI38" s="1079"/>
      <c r="AJ38" s="1079"/>
      <c r="AK38" s="1079"/>
      <c r="AL38" s="1079"/>
      <c r="AM38" s="1079"/>
      <c r="AN38" s="1079"/>
      <c r="AO38" s="1079"/>
      <c r="AP38" s="1079"/>
    </row>
    <row r="39" spans="1:42">
      <c r="A39" s="684"/>
      <c r="B39" s="684"/>
      <c r="C39" s="1079"/>
      <c r="D39" s="1079"/>
      <c r="E39" s="1079"/>
      <c r="F39" s="1079"/>
      <c r="G39" s="1079"/>
      <c r="H39" s="1079"/>
      <c r="I39" s="1079"/>
      <c r="J39" s="1079"/>
      <c r="K39" s="1079"/>
      <c r="L39" s="1079"/>
      <c r="M39" s="1079"/>
      <c r="N39" s="1079"/>
      <c r="O39" s="1079"/>
      <c r="P39" s="1079"/>
      <c r="Q39" s="1079"/>
      <c r="R39" s="1079"/>
      <c r="S39" s="1079"/>
      <c r="T39" s="1079"/>
      <c r="U39" s="1079"/>
      <c r="V39" s="1079"/>
      <c r="W39" s="1079"/>
      <c r="X39" s="1079"/>
      <c r="Y39" s="1079"/>
      <c r="Z39" s="1079"/>
      <c r="AA39" s="1079"/>
      <c r="AB39" s="1079"/>
      <c r="AC39" s="1079"/>
      <c r="AD39" s="1079"/>
      <c r="AE39" s="1079"/>
      <c r="AF39" s="1079"/>
      <c r="AG39" s="1079"/>
      <c r="AH39" s="1079"/>
      <c r="AI39" s="1079"/>
      <c r="AJ39" s="1079"/>
      <c r="AK39" s="1079"/>
      <c r="AL39" s="1079"/>
      <c r="AM39" s="1079"/>
      <c r="AN39" s="1079"/>
      <c r="AO39" s="1079"/>
      <c r="AP39" s="1079"/>
    </row>
    <row r="40" spans="1:42" ht="6" customHeight="1">
      <c r="C40" s="1079"/>
      <c r="D40" s="1079"/>
      <c r="E40" s="1079"/>
      <c r="F40" s="1079"/>
      <c r="G40" s="1079"/>
      <c r="H40" s="1079"/>
      <c r="I40" s="1079"/>
      <c r="J40" s="1079"/>
      <c r="K40" s="1079"/>
      <c r="L40" s="1079"/>
      <c r="M40" s="1079"/>
      <c r="N40" s="1079"/>
      <c r="O40" s="1079"/>
      <c r="P40" s="1079"/>
      <c r="Q40" s="1079"/>
      <c r="R40" s="1079"/>
      <c r="S40" s="1079"/>
      <c r="T40" s="1079"/>
      <c r="U40" s="1079"/>
      <c r="V40" s="1079"/>
      <c r="W40" s="1079"/>
      <c r="X40" s="1079"/>
      <c r="Y40" s="1079"/>
      <c r="Z40" s="1079"/>
      <c r="AA40" s="1079"/>
      <c r="AB40" s="1079"/>
      <c r="AC40" s="1079"/>
      <c r="AD40" s="1079"/>
      <c r="AE40" s="1079"/>
      <c r="AF40" s="1079"/>
      <c r="AG40" s="1079"/>
      <c r="AH40" s="1079"/>
      <c r="AI40" s="1079"/>
      <c r="AJ40" s="1079"/>
      <c r="AK40" s="1079"/>
      <c r="AL40" s="1079"/>
      <c r="AM40" s="1079"/>
      <c r="AN40" s="1079"/>
      <c r="AO40" s="1079"/>
      <c r="AP40" s="1079"/>
    </row>
    <row r="41" spans="1:42" ht="14.1" customHeight="1">
      <c r="C41" s="685"/>
      <c r="D41" s="680" t="s">
        <v>81</v>
      </c>
      <c r="E41" s="697"/>
      <c r="F41" s="697"/>
      <c r="G41" s="697"/>
      <c r="H41" s="697"/>
      <c r="I41" s="697"/>
      <c r="J41" s="697"/>
      <c r="K41" s="697"/>
      <c r="L41" s="697"/>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7"/>
      <c r="AP41" s="697"/>
    </row>
    <row r="42" spans="1:42" ht="14.1" customHeight="1">
      <c r="C42" s="685"/>
      <c r="D42" s="680" t="s">
        <v>82</v>
      </c>
      <c r="E42" s="697"/>
      <c r="F42" s="697"/>
      <c r="G42" s="697"/>
      <c r="H42" s="697"/>
      <c r="I42" s="697"/>
      <c r="J42" s="697"/>
      <c r="K42" s="697"/>
      <c r="L42" s="697"/>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7"/>
      <c r="AP42" s="697"/>
    </row>
    <row r="43" spans="1:42" ht="14.1" customHeight="1">
      <c r="C43" s="685"/>
      <c r="D43" s="680" t="s">
        <v>83</v>
      </c>
      <c r="E43" s="697"/>
      <c r="F43" s="697"/>
      <c r="G43" s="697"/>
      <c r="H43" s="697"/>
      <c r="I43" s="697"/>
      <c r="J43" s="697"/>
      <c r="K43" s="697"/>
      <c r="L43" s="697"/>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7"/>
      <c r="AP43" s="697"/>
    </row>
    <row r="44" spans="1:42" ht="14.1" customHeight="1">
      <c r="C44" s="685"/>
      <c r="D44" s="680" t="s">
        <v>84</v>
      </c>
      <c r="E44" s="697"/>
      <c r="F44" s="697"/>
      <c r="G44" s="697"/>
      <c r="H44" s="697"/>
      <c r="I44" s="697"/>
      <c r="J44" s="697"/>
      <c r="K44" s="697"/>
      <c r="L44" s="697"/>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7"/>
      <c r="AP44" s="697"/>
    </row>
    <row r="45" spans="1:42">
      <c r="C45" s="697"/>
      <c r="D45" s="697"/>
      <c r="E45" s="697"/>
      <c r="F45" s="697"/>
      <c r="G45" s="697"/>
      <c r="H45" s="697"/>
      <c r="I45" s="697"/>
      <c r="J45" s="697"/>
      <c r="K45" s="697"/>
      <c r="L45" s="697"/>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7"/>
      <c r="AP45" s="697"/>
    </row>
    <row r="46" spans="1:42">
      <c r="A46" s="698" t="s">
        <v>85</v>
      </c>
      <c r="B46" s="699"/>
      <c r="D46" s="1080" t="s">
        <v>86</v>
      </c>
      <c r="E46" s="1080"/>
      <c r="F46" s="1080"/>
      <c r="G46" s="1080"/>
      <c r="H46" s="1080"/>
      <c r="I46" s="1080"/>
      <c r="J46" s="1080"/>
      <c r="K46" s="1080"/>
      <c r="L46" s="1080"/>
      <c r="M46" s="1080"/>
      <c r="N46" s="1080"/>
      <c r="O46" s="1080"/>
      <c r="P46" s="1080"/>
      <c r="Q46" s="1080"/>
      <c r="R46" s="1080"/>
      <c r="S46" s="1080"/>
      <c r="T46" s="1080"/>
      <c r="U46" s="1080"/>
      <c r="V46" s="1080"/>
      <c r="W46" s="1080"/>
      <c r="X46" s="1080"/>
      <c r="Y46" s="1080"/>
      <c r="Z46" s="1080"/>
      <c r="AA46" s="1080"/>
      <c r="AB46" s="1080"/>
      <c r="AC46" s="1080"/>
      <c r="AD46" s="1080"/>
      <c r="AE46" s="1080"/>
      <c r="AF46" s="1080"/>
      <c r="AG46" s="1080"/>
      <c r="AH46" s="1080"/>
      <c r="AI46" s="1080"/>
      <c r="AJ46" s="1080"/>
      <c r="AK46" s="1080"/>
      <c r="AL46" s="1080"/>
      <c r="AM46" s="1080"/>
      <c r="AN46" s="1080"/>
      <c r="AO46" s="1080"/>
      <c r="AP46" s="1080"/>
    </row>
    <row r="47" spans="1:42">
      <c r="B47" s="699"/>
      <c r="C47" s="699"/>
      <c r="D47" s="1078" t="s">
        <v>87</v>
      </c>
      <c r="E47" s="1078"/>
      <c r="F47" s="1078"/>
      <c r="G47" s="1078"/>
      <c r="H47" s="1078"/>
      <c r="I47" s="1078"/>
      <c r="J47" s="1078"/>
      <c r="K47" s="1078"/>
      <c r="L47" s="1078"/>
      <c r="M47" s="1078"/>
      <c r="N47" s="1078"/>
      <c r="O47" s="1078"/>
      <c r="P47" s="1078"/>
      <c r="Q47" s="1078"/>
      <c r="R47" s="1078"/>
      <c r="S47" s="1078"/>
      <c r="T47" s="1078"/>
      <c r="U47" s="1078"/>
      <c r="V47" s="1078"/>
      <c r="W47" s="1078"/>
      <c r="X47" s="1078"/>
      <c r="Y47" s="1078"/>
      <c r="Z47" s="1078"/>
      <c r="AA47" s="1078"/>
      <c r="AB47" s="1078"/>
      <c r="AC47" s="1078"/>
      <c r="AD47" s="1078"/>
      <c r="AE47" s="1078"/>
      <c r="AF47" s="1078"/>
      <c r="AG47" s="1078"/>
      <c r="AH47" s="1078"/>
      <c r="AI47" s="1078"/>
      <c r="AJ47" s="1078"/>
      <c r="AK47" s="1078"/>
      <c r="AL47" s="1078"/>
      <c r="AM47" s="1078"/>
      <c r="AN47" s="1078"/>
      <c r="AO47" s="1078"/>
      <c r="AP47" s="1078"/>
    </row>
    <row r="48" spans="1:42" ht="35.1" customHeight="1">
      <c r="D48" s="695" t="s">
        <v>55</v>
      </c>
      <c r="E48" s="1072"/>
      <c r="F48" s="1072"/>
      <c r="G48" s="1072"/>
      <c r="H48" s="1072"/>
      <c r="I48" s="1072"/>
      <c r="J48" s="1072"/>
      <c r="K48" s="1072"/>
      <c r="L48" s="1072"/>
      <c r="M48" s="1072"/>
      <c r="N48" s="1072"/>
      <c r="O48" s="1072"/>
      <c r="P48" s="1072"/>
      <c r="Q48" s="1072"/>
      <c r="R48" s="1072"/>
      <c r="S48" s="1072"/>
      <c r="T48" s="1072"/>
      <c r="U48" s="1072"/>
      <c r="V48" s="1072"/>
      <c r="W48" s="1072"/>
      <c r="X48" s="1072"/>
      <c r="Y48" s="1072"/>
      <c r="Z48" s="1072"/>
      <c r="AA48" s="1072"/>
      <c r="AB48" s="1072"/>
      <c r="AC48" s="1072"/>
      <c r="AD48" s="1072"/>
      <c r="AE48" s="1072"/>
      <c r="AF48" s="1072"/>
      <c r="AG48" s="1072"/>
      <c r="AH48" s="1072"/>
      <c r="AI48" s="1072"/>
      <c r="AJ48" s="1072"/>
      <c r="AK48" s="1072"/>
      <c r="AL48" s="1072"/>
      <c r="AM48" s="1072"/>
      <c r="AN48" s="1072"/>
      <c r="AO48" s="1072"/>
      <c r="AP48" s="691" t="s">
        <v>56</v>
      </c>
    </row>
  </sheetData>
  <mergeCells count="20">
    <mergeCell ref="E48:AO48"/>
    <mergeCell ref="A22:B22"/>
    <mergeCell ref="C22:AP22"/>
    <mergeCell ref="AF10:AM10"/>
    <mergeCell ref="Q10:X10"/>
    <mergeCell ref="D17:AR17"/>
    <mergeCell ref="D18:AR18"/>
    <mergeCell ref="D19:AQ19"/>
    <mergeCell ref="D47:AP47"/>
    <mergeCell ref="A37:B37"/>
    <mergeCell ref="C37:AP40"/>
    <mergeCell ref="D46:AP46"/>
    <mergeCell ref="E20:AO20"/>
    <mergeCell ref="P32:AO32"/>
    <mergeCell ref="E35:AO35"/>
    <mergeCell ref="A2:AR2"/>
    <mergeCell ref="B4:AQ4"/>
    <mergeCell ref="A6:B6"/>
    <mergeCell ref="D10:O10"/>
    <mergeCell ref="A12:B12"/>
  </mergeCells>
  <phoneticPr fontId="4"/>
  <dataValidations count="2">
    <dataValidation type="list" allowBlank="1" showInputMessage="1" showErrorMessage="1" sqref="C14:C19" xr:uid="{116500A7-43CD-40DD-8BC2-D18495319F52}">
      <formula1>"1,2,3,4,5,6"</formula1>
    </dataValidation>
    <dataValidation type="list" allowBlank="1" showInputMessage="1" showErrorMessage="1" sqref="C8:C10 O8:O9 Z8:Z10 C24 G25:G26 K27:K32 C33:C34 C41:C44" xr:uid="{B56DD2A0-C2EC-45F6-A1BF-C148A49D28ED}">
      <formula1>"○"</formula1>
    </dataValidation>
  </dataValidations>
  <printOptions horizontalCentered="1"/>
  <pageMargins left="0.39370078740157483" right="0.39370078740157483" top="0.47244094488188981" bottom="0.19685039370078741" header="0.11811023622047245" footer="0.11811023622047245"/>
  <pageSetup paperSize="9" scale="89" orientation="portrait" blackAndWhite="1" r:id="rId1"/>
  <headerFooter>
    <oddHeader>&amp;L&amp;"ＭＳ Ｐ明朝,標準"&amp;10技術協力活用型・新興国市場開拓事業（研修・専門家派遣・寄附講座開設事業）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CFF"/>
    <pageSetUpPr fitToPage="1"/>
  </sheetPr>
  <dimension ref="A1:T206"/>
  <sheetViews>
    <sheetView view="pageBreakPreview" zoomScale="85" zoomScaleNormal="100" zoomScaleSheetLayoutView="85" workbookViewId="0">
      <selection activeCell="C11" sqref="C11:G11"/>
    </sheetView>
  </sheetViews>
  <sheetFormatPr defaultColWidth="9" defaultRowHeight="15.95"/>
  <cols>
    <col min="1" max="1" width="5.5703125" style="287" customWidth="1"/>
    <col min="2" max="3" width="17.42578125" style="287" customWidth="1"/>
    <col min="4" max="4" width="23.5703125" style="287" customWidth="1"/>
    <col min="5" max="5" width="24.140625" style="287" customWidth="1"/>
    <col min="6" max="6" width="18.42578125" style="287" customWidth="1"/>
    <col min="7" max="7" width="19" style="287" customWidth="1"/>
    <col min="8" max="8" width="22.140625" style="287" customWidth="1"/>
    <col min="9" max="16384" width="9" style="287"/>
  </cols>
  <sheetData>
    <row r="1" spans="1:20">
      <c r="A1" s="504"/>
      <c r="B1" s="150"/>
    </row>
    <row r="2" spans="1:20" ht="36" customHeight="1">
      <c r="A2" s="1118" t="s">
        <v>88</v>
      </c>
      <c r="B2" s="1118"/>
      <c r="C2" s="1118"/>
      <c r="D2" s="1118"/>
      <c r="E2" s="1118"/>
      <c r="F2" s="1118"/>
      <c r="G2" s="1118"/>
      <c r="H2" s="288"/>
      <c r="I2" s="288"/>
    </row>
    <row r="3" spans="1:20" ht="6" customHeight="1">
      <c r="A3" s="181"/>
      <c r="B3" s="181"/>
      <c r="C3" s="145"/>
      <c r="D3" s="145"/>
      <c r="E3" s="145"/>
      <c r="F3" s="145"/>
      <c r="G3" s="145"/>
    </row>
    <row r="4" spans="1:20" ht="20.100000000000001" customHeight="1">
      <c r="A4" s="148"/>
      <c r="B4" s="148"/>
      <c r="C4" s="145"/>
      <c r="D4" s="145"/>
      <c r="E4" s="147" t="s">
        <v>89</v>
      </c>
      <c r="F4" s="1119"/>
      <c r="G4" s="1119"/>
    </row>
    <row r="5" spans="1:20" ht="9.75" customHeight="1">
      <c r="A5" s="289"/>
      <c r="B5" s="289"/>
      <c r="C5" s="290"/>
      <c r="D5" s="290"/>
      <c r="E5" s="290"/>
      <c r="F5" s="290"/>
      <c r="G5" s="290"/>
      <c r="H5" s="288"/>
      <c r="I5" s="288"/>
      <c r="J5" s="288"/>
      <c r="K5" s="288"/>
      <c r="L5" s="288"/>
      <c r="M5" s="288"/>
      <c r="N5" s="288"/>
      <c r="O5" s="288"/>
      <c r="P5" s="288"/>
      <c r="Q5" s="288"/>
      <c r="R5" s="288"/>
      <c r="S5" s="288"/>
      <c r="T5" s="288"/>
    </row>
    <row r="6" spans="1:20" ht="20.100000000000001" customHeight="1">
      <c r="A6" s="1120" t="s">
        <v>90</v>
      </c>
      <c r="B6" s="1120"/>
      <c r="C6" s="1794"/>
      <c r="D6" s="1794"/>
      <c r="E6" s="1794"/>
      <c r="F6" s="1794"/>
      <c r="G6" s="1794"/>
    </row>
    <row r="7" spans="1:20" ht="20.100000000000001" customHeight="1">
      <c r="A7" s="1120" t="s">
        <v>91</v>
      </c>
      <c r="B7" s="1120"/>
      <c r="C7" s="1794"/>
      <c r="D7" s="1794"/>
      <c r="E7" s="1794"/>
      <c r="F7" s="1794"/>
      <c r="G7" s="1794"/>
    </row>
    <row r="8" spans="1:20" ht="6.95" customHeight="1">
      <c r="A8" s="289"/>
      <c r="B8" s="289"/>
      <c r="C8" s="145"/>
      <c r="D8" s="145"/>
      <c r="E8" s="145"/>
      <c r="F8" s="145"/>
      <c r="G8" s="145"/>
    </row>
    <row r="9" spans="1:20" ht="30" customHeight="1">
      <c r="A9" s="1121" t="s">
        <v>92</v>
      </c>
      <c r="B9" s="1122"/>
      <c r="C9" s="1123"/>
      <c r="D9" s="1124"/>
      <c r="E9" s="1124"/>
      <c r="F9" s="1124"/>
      <c r="G9" s="1125"/>
    </row>
    <row r="10" spans="1:20" ht="30" customHeight="1">
      <c r="A10" s="1121" t="s">
        <v>93</v>
      </c>
      <c r="B10" s="1122"/>
      <c r="C10" s="1126"/>
      <c r="D10" s="1127"/>
      <c r="E10" s="1127"/>
      <c r="F10" s="1127"/>
      <c r="G10" s="1128"/>
    </row>
    <row r="11" spans="1:20" ht="30" customHeight="1">
      <c r="A11" s="1082" t="s">
        <v>94</v>
      </c>
      <c r="B11" s="1083"/>
      <c r="C11" s="1093"/>
      <c r="D11" s="1093"/>
      <c r="E11" s="1093"/>
      <c r="F11" s="1093"/>
      <c r="G11" s="1093"/>
      <c r="H11" s="291"/>
    </row>
    <row r="12" spans="1:20" ht="30" customHeight="1">
      <c r="A12" s="1094" t="s">
        <v>95</v>
      </c>
      <c r="B12" s="1095"/>
      <c r="C12" s="1086"/>
      <c r="D12" s="1087"/>
      <c r="E12" s="1087"/>
      <c r="F12" s="1089" t="s">
        <v>96</v>
      </c>
      <c r="G12" s="1090"/>
    </row>
    <row r="13" spans="1:20" ht="30" customHeight="1">
      <c r="A13" s="1094" t="s">
        <v>97</v>
      </c>
      <c r="B13" s="1095"/>
      <c r="C13" s="1093"/>
      <c r="D13" s="1093"/>
      <c r="E13" s="1093"/>
      <c r="F13" s="1093"/>
      <c r="G13" s="1093"/>
    </row>
    <row r="14" spans="1:20" ht="30" customHeight="1">
      <c r="A14" s="1094" t="s">
        <v>98</v>
      </c>
      <c r="B14" s="1095"/>
      <c r="C14" s="1093"/>
      <c r="D14" s="1093"/>
      <c r="E14" s="1093"/>
      <c r="F14" s="1093"/>
      <c r="G14" s="1093"/>
    </row>
    <row r="15" spans="1:20" ht="41.45" customHeight="1">
      <c r="A15" s="1082" t="s">
        <v>99</v>
      </c>
      <c r="B15" s="1083"/>
      <c r="C15" s="1086"/>
      <c r="D15" s="1091"/>
      <c r="E15" s="1091"/>
      <c r="F15" s="1091"/>
      <c r="G15" s="1092"/>
    </row>
    <row r="16" spans="1:20" ht="30" customHeight="1">
      <c r="A16" s="1082" t="s">
        <v>100</v>
      </c>
      <c r="B16" s="1083"/>
      <c r="C16" s="1101"/>
      <c r="D16" s="1101"/>
      <c r="E16" s="1101"/>
      <c r="F16" s="1101"/>
      <c r="G16" s="1101"/>
    </row>
    <row r="17" spans="1:11" ht="30" customHeight="1">
      <c r="A17" s="1082" t="s">
        <v>101</v>
      </c>
      <c r="B17" s="1083"/>
      <c r="C17" s="1100"/>
      <c r="D17" s="1093"/>
      <c r="E17" s="1093"/>
      <c r="F17" s="1093"/>
      <c r="G17" s="1093"/>
    </row>
    <row r="18" spans="1:11" ht="20.100000000000001" customHeight="1">
      <c r="A18" s="292"/>
      <c r="B18" s="292"/>
      <c r="C18" s="246"/>
      <c r="D18" s="246"/>
      <c r="E18" s="246"/>
      <c r="F18" s="246"/>
      <c r="G18" s="246"/>
    </row>
    <row r="19" spans="1:11" ht="20.100000000000001" customHeight="1">
      <c r="A19" s="1084" t="s">
        <v>102</v>
      </c>
      <c r="B19" s="1085"/>
      <c r="C19" s="500"/>
      <c r="D19" s="293" t="s">
        <v>103</v>
      </c>
      <c r="E19" s="417"/>
      <c r="F19" s="293" t="s">
        <v>104</v>
      </c>
      <c r="G19" s="752"/>
    </row>
    <row r="20" spans="1:11" ht="20.100000000000001" customHeight="1">
      <c r="A20" s="1096" t="s">
        <v>105</v>
      </c>
      <c r="B20" s="1097"/>
      <c r="C20" s="179" t="s">
        <v>106</v>
      </c>
      <c r="D20" s="180"/>
      <c r="E20" s="180"/>
      <c r="F20" s="180"/>
      <c r="G20" s="262"/>
    </row>
    <row r="21" spans="1:11" ht="20.100000000000001" customHeight="1">
      <c r="A21" s="1098"/>
      <c r="B21" s="1099"/>
      <c r="C21" s="505"/>
      <c r="D21" s="263" t="s">
        <v>107</v>
      </c>
      <c r="E21" s="505"/>
      <c r="F21" s="263" t="s">
        <v>108</v>
      </c>
      <c r="G21" s="264"/>
    </row>
    <row r="22" spans="1:11" ht="20.100000000000001" customHeight="1">
      <c r="A22" s="1084" t="s">
        <v>109</v>
      </c>
      <c r="B22" s="1085"/>
      <c r="C22" s="1086"/>
      <c r="D22" s="1087"/>
      <c r="E22" s="1087"/>
      <c r="F22" s="1087"/>
      <c r="G22" s="1088"/>
    </row>
    <row r="23" spans="1:11" ht="20.100000000000001" customHeight="1">
      <c r="A23" s="1084" t="s">
        <v>110</v>
      </c>
      <c r="B23" s="1085"/>
      <c r="C23" s="1086"/>
      <c r="D23" s="1087"/>
      <c r="E23" s="1087"/>
      <c r="F23" s="1087"/>
      <c r="G23" s="1088"/>
    </row>
    <row r="24" spans="1:11" ht="38.1" customHeight="1">
      <c r="A24" s="1084" t="s">
        <v>111</v>
      </c>
      <c r="B24" s="1085"/>
      <c r="C24" s="1086"/>
      <c r="D24" s="1087"/>
      <c r="E24" s="1087"/>
      <c r="F24" s="1087"/>
      <c r="G24" s="1088"/>
    </row>
    <row r="25" spans="1:11" ht="10.35" customHeight="1">
      <c r="A25" s="289"/>
      <c r="B25" s="289"/>
      <c r="C25" s="145"/>
      <c r="D25" s="145"/>
      <c r="E25" s="145"/>
      <c r="F25" s="145"/>
      <c r="G25" s="145"/>
      <c r="K25" s="294"/>
    </row>
    <row r="26" spans="1:11" ht="30" customHeight="1">
      <c r="A26" s="1114" t="s">
        <v>112</v>
      </c>
      <c r="B26" s="1114"/>
      <c r="C26" s="1114"/>
      <c r="D26" s="1114"/>
      <c r="E26" s="1114"/>
      <c r="F26" s="1114"/>
      <c r="G26" s="1114"/>
      <c r="H26" s="295"/>
    </row>
    <row r="27" spans="1:11" ht="20.100000000000001" customHeight="1">
      <c r="A27" s="1115" t="s">
        <v>113</v>
      </c>
      <c r="B27" s="1115"/>
      <c r="C27" s="1116"/>
      <c r="D27" s="1116"/>
      <c r="E27" s="1116"/>
      <c r="F27" s="1116"/>
      <c r="G27" s="145"/>
    </row>
    <row r="28" spans="1:11" ht="20.100000000000001" customHeight="1">
      <c r="A28" s="1115" t="s">
        <v>114</v>
      </c>
      <c r="B28" s="1115"/>
      <c r="C28" s="1116"/>
      <c r="D28" s="1116"/>
      <c r="E28" s="1116"/>
      <c r="F28" s="1116"/>
      <c r="G28" s="145"/>
    </row>
    <row r="29" spans="1:11" ht="20.100000000000001" customHeight="1">
      <c r="A29" s="1115" t="s">
        <v>115</v>
      </c>
      <c r="B29" s="1115"/>
      <c r="C29" s="1117"/>
      <c r="D29" s="1117"/>
      <c r="E29" s="1117"/>
      <c r="F29" s="1117"/>
      <c r="G29" s="145"/>
    </row>
    <row r="30" spans="1:11" ht="20.100000000000001" customHeight="1">
      <c r="A30" s="1115" t="s">
        <v>116</v>
      </c>
      <c r="B30" s="1115"/>
      <c r="C30" s="1117"/>
      <c r="D30" s="1117"/>
      <c r="E30" s="1117"/>
      <c r="F30" s="1117"/>
      <c r="G30" s="145"/>
    </row>
    <row r="31" spans="1:11">
      <c r="A31" s="289"/>
      <c r="B31" s="289"/>
      <c r="C31" s="145"/>
      <c r="D31" s="145"/>
      <c r="E31" s="145"/>
      <c r="F31" s="145"/>
      <c r="G31" s="145"/>
    </row>
    <row r="32" spans="1:11" ht="71.25" customHeight="1">
      <c r="A32" s="1104" t="s">
        <v>117</v>
      </c>
      <c r="B32" s="1104"/>
      <c r="C32" s="1104"/>
      <c r="D32" s="1104"/>
      <c r="E32" s="1104"/>
      <c r="F32" s="1104"/>
      <c r="G32" s="1104"/>
      <c r="H32" s="295"/>
    </row>
    <row r="33" spans="1:12" ht="63" customHeight="1">
      <c r="A33" s="505"/>
      <c r="B33" s="1103" t="s">
        <v>118</v>
      </c>
      <c r="C33" s="1103"/>
      <c r="D33" s="1103"/>
      <c r="E33" s="1103"/>
      <c r="F33" s="1103"/>
      <c r="G33" s="1103"/>
      <c r="H33" s="296"/>
      <c r="I33" s="296"/>
      <c r="J33" s="296"/>
      <c r="K33" s="296"/>
      <c r="L33" s="296"/>
    </row>
    <row r="34" spans="1:12" ht="63" customHeight="1">
      <c r="A34" s="505"/>
      <c r="B34" s="1110" t="s">
        <v>119</v>
      </c>
      <c r="C34" s="1110"/>
      <c r="D34" s="1110"/>
      <c r="E34" s="1110"/>
      <c r="F34" s="1110"/>
      <c r="G34" s="1110"/>
      <c r="H34" s="295"/>
    </row>
    <row r="35" spans="1:12" ht="63" customHeight="1">
      <c r="A35" s="505"/>
      <c r="B35" s="1105" t="s">
        <v>120</v>
      </c>
      <c r="C35" s="1106"/>
      <c r="D35" s="1106"/>
      <c r="E35" s="1106"/>
      <c r="F35" s="1106"/>
      <c r="G35" s="1106"/>
      <c r="H35" s="295"/>
    </row>
    <row r="36" spans="1:12" ht="63" customHeight="1">
      <c r="A36" s="505"/>
      <c r="B36" s="1110" t="s">
        <v>121</v>
      </c>
      <c r="C36" s="1110"/>
      <c r="D36" s="1110"/>
      <c r="E36" s="1110"/>
      <c r="F36" s="1110"/>
      <c r="G36" s="1110"/>
      <c r="H36" s="295"/>
    </row>
    <row r="37" spans="1:12" ht="63" customHeight="1">
      <c r="A37" s="505"/>
      <c r="B37" s="1111" t="s">
        <v>122</v>
      </c>
      <c r="C37" s="1112"/>
      <c r="D37" s="1112"/>
      <c r="E37" s="1112"/>
      <c r="F37" s="1112"/>
      <c r="G37" s="1113"/>
      <c r="H37" s="295"/>
    </row>
    <row r="38" spans="1:12" ht="63" customHeight="1">
      <c r="A38" s="505"/>
      <c r="B38" s="1111" t="s">
        <v>123</v>
      </c>
      <c r="C38" s="1112"/>
      <c r="D38" s="1112"/>
      <c r="E38" s="1112"/>
      <c r="F38" s="1112"/>
      <c r="G38" s="1113"/>
      <c r="H38" s="295"/>
    </row>
    <row r="39" spans="1:12">
      <c r="A39" s="501"/>
      <c r="B39" s="401"/>
      <c r="C39" s="401"/>
      <c r="D39" s="401"/>
      <c r="E39" s="401"/>
      <c r="F39" s="401"/>
      <c r="G39" s="401"/>
      <c r="H39" s="295"/>
    </row>
    <row r="40" spans="1:12" ht="9.75" customHeight="1">
      <c r="A40" s="181"/>
      <c r="B40" s="181"/>
      <c r="C40" s="181"/>
      <c r="D40" s="181"/>
      <c r="E40" s="181"/>
      <c r="F40" s="181"/>
      <c r="G40" s="181"/>
      <c r="H40" s="294"/>
    </row>
    <row r="41" spans="1:12" ht="20.100000000000001" customHeight="1">
      <c r="A41" s="1107" t="s">
        <v>124</v>
      </c>
      <c r="B41" s="1107"/>
      <c r="C41" s="1107"/>
      <c r="D41" s="1107"/>
      <c r="E41" s="1107"/>
      <c r="F41" s="1107"/>
      <c r="G41" s="1107"/>
      <c r="H41" s="294"/>
    </row>
    <row r="42" spans="1:12" ht="9.75" customHeight="1">
      <c r="A42" s="181"/>
      <c r="B42" s="181"/>
      <c r="C42" s="181"/>
      <c r="D42" s="181"/>
      <c r="E42" s="181"/>
      <c r="F42" s="181"/>
      <c r="G42" s="181"/>
      <c r="H42" s="294"/>
    </row>
    <row r="43" spans="1:12" ht="20.100000000000001" customHeight="1">
      <c r="A43" s="1108" t="s">
        <v>125</v>
      </c>
      <c r="B43" s="1108"/>
      <c r="C43" s="1108"/>
      <c r="D43" s="1108"/>
      <c r="E43" s="1108"/>
      <c r="F43" s="1108"/>
      <c r="G43" s="1108"/>
      <c r="H43" s="295"/>
    </row>
    <row r="44" spans="1:12" ht="20.100000000000001" customHeight="1">
      <c r="A44" s="1108" t="s">
        <v>126</v>
      </c>
      <c r="B44" s="1108"/>
      <c r="C44" s="1109"/>
      <c r="D44" s="1109"/>
      <c r="E44" s="1109"/>
      <c r="F44" s="1109"/>
      <c r="G44" s="1109"/>
      <c r="H44" s="294"/>
    </row>
    <row r="45" spans="1:12" ht="3" customHeight="1">
      <c r="A45" s="181"/>
      <c r="B45" s="181"/>
      <c r="C45" s="181"/>
      <c r="D45" s="181"/>
      <c r="E45" s="181"/>
      <c r="F45" s="181"/>
      <c r="G45" s="181"/>
      <c r="H45" s="294"/>
    </row>
    <row r="46" spans="1:12" ht="20.100000000000001" customHeight="1">
      <c r="A46" s="1108" t="s">
        <v>127</v>
      </c>
      <c r="B46" s="1108"/>
      <c r="C46" s="1109"/>
      <c r="D46" s="1109"/>
      <c r="E46" s="1109"/>
      <c r="F46" s="1109"/>
      <c r="G46" s="1109"/>
      <c r="H46" s="294"/>
    </row>
    <row r="47" spans="1:12" ht="4.5" customHeight="1">
      <c r="A47" s="181"/>
      <c r="B47" s="181"/>
      <c r="C47" s="181"/>
      <c r="D47" s="181"/>
      <c r="E47" s="181"/>
      <c r="F47" s="181"/>
      <c r="G47" s="181"/>
      <c r="H47" s="294"/>
    </row>
    <row r="48" spans="1:12" ht="20.100000000000001" customHeight="1">
      <c r="A48" s="1108" t="s">
        <v>128</v>
      </c>
      <c r="B48" s="1108"/>
      <c r="C48" s="1109"/>
      <c r="D48" s="1109"/>
      <c r="E48" s="1109"/>
      <c r="F48" s="1109"/>
      <c r="G48" s="1109"/>
      <c r="H48" s="294"/>
    </row>
    <row r="49" spans="1:8" ht="3" customHeight="1">
      <c r="A49" s="181"/>
      <c r="B49" s="181"/>
      <c r="C49" s="181"/>
      <c r="D49" s="181"/>
      <c r="E49" s="181"/>
      <c r="F49" s="181"/>
      <c r="G49" s="181"/>
      <c r="H49" s="294"/>
    </row>
    <row r="50" spans="1:8" ht="20.100000000000001" customHeight="1">
      <c r="A50" s="1108" t="s">
        <v>129</v>
      </c>
      <c r="B50" s="1108"/>
      <c r="C50" s="1109"/>
      <c r="D50" s="1109"/>
      <c r="E50" s="1109"/>
      <c r="F50" s="1109"/>
      <c r="G50" s="1109"/>
      <c r="H50" s="294"/>
    </row>
    <row r="51" spans="1:8" ht="20.100000000000001" customHeight="1">
      <c r="G51" s="751" t="s">
        <v>130</v>
      </c>
    </row>
    <row r="52" spans="1:8" ht="20.100000000000001" customHeight="1"/>
    <row r="53" spans="1:8" ht="15.95" customHeight="1"/>
    <row r="54" spans="1:8" ht="15.95" customHeight="1"/>
    <row r="55" spans="1:8" ht="15.95" customHeight="1"/>
    <row r="56" spans="1:8" ht="15.95" customHeight="1"/>
    <row r="57" spans="1:8" ht="15.95" customHeight="1"/>
    <row r="58" spans="1:8" ht="15.95" customHeight="1"/>
    <row r="59" spans="1:8" ht="15.95" customHeight="1"/>
    <row r="60" spans="1:8" ht="15.95" customHeight="1"/>
    <row r="61" spans="1:8" ht="15.95" customHeight="1"/>
    <row r="62" spans="1:8" ht="15.95" customHeight="1"/>
    <row r="63" spans="1:8" ht="15.95" customHeight="1"/>
    <row r="64" spans="1:8" ht="15.95" customHeight="1"/>
    <row r="65" spans="1:9" ht="15.95" customHeight="1"/>
    <row r="66" spans="1:9" ht="15.95" customHeight="1"/>
    <row r="67" spans="1:9" ht="15.95" customHeight="1"/>
    <row r="68" spans="1:9" ht="15.95" customHeight="1"/>
    <row r="69" spans="1:9" ht="15.95" customHeight="1"/>
    <row r="70" spans="1:9" ht="15.95" customHeight="1"/>
    <row r="71" spans="1:9" ht="15.95" customHeight="1"/>
    <row r="72" spans="1:9" ht="15.95" customHeight="1">
      <c r="A72" s="1102"/>
      <c r="B72" s="1102"/>
      <c r="C72" s="1102"/>
      <c r="D72" s="1102"/>
      <c r="E72" s="1102"/>
      <c r="F72" s="1102"/>
      <c r="G72" s="1102"/>
      <c r="H72" s="1102"/>
      <c r="I72" s="1102"/>
    </row>
    <row r="73" spans="1:9" ht="15.95" customHeight="1">
      <c r="A73" s="1102"/>
      <c r="B73" s="1102"/>
      <c r="C73" s="1102"/>
      <c r="D73" s="1102"/>
      <c r="E73" s="1102"/>
      <c r="F73" s="1102"/>
      <c r="G73" s="1102"/>
      <c r="H73" s="1102"/>
      <c r="I73" s="1102"/>
    </row>
    <row r="74" spans="1:9" ht="15.95" customHeight="1"/>
    <row r="75" spans="1:9" ht="15.95" customHeight="1"/>
    <row r="76" spans="1:9" ht="15.95" customHeight="1"/>
    <row r="77" spans="1:9" ht="15.95" customHeight="1"/>
    <row r="78" spans="1:9" ht="15.95" customHeight="1"/>
    <row r="79" spans="1:9" ht="15.95" customHeight="1"/>
    <row r="80" spans="1:9"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sheetData>
  <customSheetViews>
    <customSheetView guid="{C18E9BE0-42F9-4C1A-9904-B3E737C711CA}" scale="85" showPageBreaks="1" showGridLines="0" printArea="1" view="pageBreakPreview" topLeftCell="A10">
      <selection activeCell="B14" sqref="B14:Y14"/>
      <pageMargins left="0" right="0" top="0" bottom="0" header="0" footer="0"/>
      <pageSetup paperSize="9" scale="70" orientation="portrait" r:id="rId1"/>
    </customSheetView>
    <customSheetView guid="{F9143849-2950-4A3C-ABFF-F8DA3D7B21DB}" scale="55" showPageBreaks="1" showGridLines="0" printArea="1" view="pageBreakPreview" topLeftCell="A21">
      <selection activeCell="I13" sqref="I13"/>
      <pageMargins left="0" right="0" top="0" bottom="0" header="0" footer="0"/>
      <pageSetup paperSize="9" scale="70" orientation="portrait" r:id="rId2"/>
    </customSheetView>
  </customSheetViews>
  <mergeCells count="55">
    <mergeCell ref="A2:G2"/>
    <mergeCell ref="F4:G4"/>
    <mergeCell ref="A6:G6"/>
    <mergeCell ref="A7:G7"/>
    <mergeCell ref="C11:G11"/>
    <mergeCell ref="A11:B11"/>
    <mergeCell ref="A9:B9"/>
    <mergeCell ref="C9:G9"/>
    <mergeCell ref="A10:B10"/>
    <mergeCell ref="C10:G10"/>
    <mergeCell ref="A30:B30"/>
    <mergeCell ref="A29:B29"/>
    <mergeCell ref="A27:B27"/>
    <mergeCell ref="A28:B28"/>
    <mergeCell ref="C27:F27"/>
    <mergeCell ref="C28:F28"/>
    <mergeCell ref="C29:F29"/>
    <mergeCell ref="C30:F30"/>
    <mergeCell ref="A24:B24"/>
    <mergeCell ref="A26:G26"/>
    <mergeCell ref="A22:B22"/>
    <mergeCell ref="A23:B23"/>
    <mergeCell ref="C23:G23"/>
    <mergeCell ref="C24:G24"/>
    <mergeCell ref="A72:I72"/>
    <mergeCell ref="B33:G33"/>
    <mergeCell ref="A32:G32"/>
    <mergeCell ref="B35:G35"/>
    <mergeCell ref="A73:I73"/>
    <mergeCell ref="A41:G41"/>
    <mergeCell ref="A43:G43"/>
    <mergeCell ref="A44:G44"/>
    <mergeCell ref="A46:G46"/>
    <mergeCell ref="A48:G48"/>
    <mergeCell ref="A50:G50"/>
    <mergeCell ref="B34:G34"/>
    <mergeCell ref="B36:G36"/>
    <mergeCell ref="B37:G37"/>
    <mergeCell ref="B38:G38"/>
    <mergeCell ref="A16:B16"/>
    <mergeCell ref="A19:B19"/>
    <mergeCell ref="A17:B17"/>
    <mergeCell ref="C22:G22"/>
    <mergeCell ref="F12:G12"/>
    <mergeCell ref="A15:B15"/>
    <mergeCell ref="C15:G15"/>
    <mergeCell ref="C13:G13"/>
    <mergeCell ref="A12:B12"/>
    <mergeCell ref="A13:B13"/>
    <mergeCell ref="A14:B14"/>
    <mergeCell ref="C14:G14"/>
    <mergeCell ref="A20:B21"/>
    <mergeCell ref="C17:G17"/>
    <mergeCell ref="C16:G16"/>
    <mergeCell ref="C12:E12"/>
  </mergeCells>
  <phoneticPr fontId="4"/>
  <dataValidations count="2">
    <dataValidation allowBlank="1" showInputMessage="1" showErrorMessage="1" errorTitle="入力エラー" error="プルダウンより選択してください。" sqref="A39" xr:uid="{18F39BC2-E2C7-4B2C-B556-CDF4C3D9E9C1}"/>
    <dataValidation type="list" allowBlank="1" showInputMessage="1" showErrorMessage="1" sqref="C21 E21 A33:A38" xr:uid="{B4FF1926-1ED6-4857-AE2C-95A948BAA5DE}">
      <formula1>"○"</formula1>
    </dataValidation>
  </dataValidations>
  <printOptions horizontalCentered="1"/>
  <pageMargins left="0.35433070866141736" right="0.35433070866141736" top="0.98425196850393704" bottom="0.59055118110236227" header="0.51181102362204722" footer="0.51181102362204722"/>
  <pageSetup paperSize="9" scale="57"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CCFF"/>
    <pageSetUpPr fitToPage="1"/>
  </sheetPr>
  <dimension ref="A1:O377"/>
  <sheetViews>
    <sheetView view="pageBreakPreview" zoomScale="60" zoomScaleNormal="100" workbookViewId="0"/>
  </sheetViews>
  <sheetFormatPr defaultColWidth="9" defaultRowHeight="15.95"/>
  <cols>
    <col min="1" max="1" width="5" style="147" bestFit="1" customWidth="1"/>
    <col min="2" max="2" width="7.85546875" style="147" customWidth="1"/>
    <col min="3" max="3" width="18.42578125" style="145" customWidth="1"/>
    <col min="4" max="6" width="13.140625" style="145" customWidth="1"/>
    <col min="7" max="7" width="8.42578125" style="145" customWidth="1"/>
    <col min="8" max="8" width="4.85546875" style="145" customWidth="1"/>
    <col min="9" max="9" width="13.85546875" style="145" customWidth="1"/>
    <col min="10" max="10" width="15.42578125" style="145" customWidth="1"/>
    <col min="11" max="11" width="13.28515625" style="145" customWidth="1"/>
    <col min="12" max="12" width="16.42578125" style="145" customWidth="1"/>
    <col min="13" max="13" width="10.85546875" style="145" bestFit="1" customWidth="1"/>
    <col min="14" max="16384" width="9" style="145"/>
  </cols>
  <sheetData>
    <row r="1" spans="1:13" ht="20.100000000000001" customHeight="1">
      <c r="A1" s="504"/>
      <c r="B1" s="151"/>
      <c r="D1" s="1310"/>
      <c r="E1" s="1310"/>
      <c r="F1" s="1310"/>
      <c r="G1" s="1310"/>
      <c r="H1" s="1310"/>
      <c r="I1" s="1310"/>
      <c r="J1" s="152"/>
      <c r="K1" s="152"/>
      <c r="L1" s="153" t="s">
        <v>131</v>
      </c>
    </row>
    <row r="2" spans="1:13" ht="20.100000000000001" customHeight="1">
      <c r="A2" s="1310" t="s">
        <v>132</v>
      </c>
      <c r="B2" s="1310"/>
      <c r="C2" s="1310"/>
      <c r="D2" s="1310"/>
      <c r="E2" s="1310"/>
      <c r="F2" s="1310"/>
      <c r="G2" s="1310"/>
      <c r="H2" s="1310"/>
      <c r="I2" s="1310"/>
      <c r="J2" s="1310"/>
      <c r="K2" s="1310"/>
      <c r="L2" s="1310"/>
    </row>
    <row r="3" spans="1:13" ht="51" customHeight="1">
      <c r="A3" s="1319" t="s">
        <v>133</v>
      </c>
      <c r="B3" s="1320"/>
      <c r="C3" s="1320"/>
      <c r="D3" s="1320"/>
      <c r="E3" s="1320"/>
      <c r="F3" s="1320"/>
      <c r="G3" s="1320"/>
      <c r="H3" s="1320"/>
      <c r="I3" s="1320"/>
      <c r="J3" s="1320"/>
      <c r="K3" s="1320"/>
      <c r="L3" s="1320"/>
    </row>
    <row r="4" spans="1:13" ht="19.5" customHeight="1">
      <c r="A4" s="152"/>
      <c r="B4" s="152"/>
      <c r="C4" s="152"/>
      <c r="D4" s="152"/>
      <c r="E4" s="152"/>
      <c r="F4" s="152"/>
      <c r="G4" s="152"/>
      <c r="H4" s="152"/>
      <c r="I4" s="154"/>
      <c r="J4" s="152"/>
      <c r="K4" s="152"/>
      <c r="L4" s="152"/>
    </row>
    <row r="5" spans="1:13" ht="20.100000000000001" customHeight="1">
      <c r="A5" s="154" t="s">
        <v>134</v>
      </c>
      <c r="C5" s="155"/>
      <c r="F5" s="156"/>
      <c r="L5" s="153"/>
    </row>
    <row r="6" spans="1:13" ht="20.100000000000001" customHeight="1">
      <c r="A6" s="1311" t="s">
        <v>135</v>
      </c>
      <c r="B6" s="1312"/>
      <c r="C6" s="1313"/>
      <c r="D6" s="1304" t="str">
        <f>IF('②-寄附講座実施申請書'!C9="","",'②-寄附講座実施申請書'!C9)</f>
        <v/>
      </c>
      <c r="E6" s="1314"/>
      <c r="F6" s="1314"/>
      <c r="G6" s="1314"/>
      <c r="H6" s="1314"/>
      <c r="I6" s="1314"/>
      <c r="J6" s="1314"/>
      <c r="K6" s="1314"/>
      <c r="L6" s="1305"/>
    </row>
    <row r="7" spans="1:13" ht="20.100000000000001" customHeight="1">
      <c r="A7" s="157" t="s">
        <v>136</v>
      </c>
      <c r="B7" s="1315" t="s">
        <v>137</v>
      </c>
      <c r="C7" s="1316"/>
      <c r="D7" s="1304" t="str">
        <f>IF('②-寄附講座実施申請書'!C27="","",'②-寄附講座実施申請書'!C27)</f>
        <v/>
      </c>
      <c r="E7" s="1314"/>
      <c r="F7" s="1314"/>
      <c r="G7" s="1314"/>
      <c r="H7" s="1314"/>
      <c r="I7" s="1314"/>
      <c r="J7" s="1314"/>
      <c r="K7" s="1314"/>
      <c r="L7" s="1305"/>
    </row>
    <row r="8" spans="1:13" ht="20.100000000000001" customHeight="1">
      <c r="A8" s="158"/>
      <c r="B8" s="1317" t="s">
        <v>138</v>
      </c>
      <c r="C8" s="1318"/>
      <c r="D8" s="1304" t="str">
        <f>IF('②-寄附講座実施申請書'!C28="","",'②-寄附講座実施申請書'!C28)</f>
        <v/>
      </c>
      <c r="E8" s="1314"/>
      <c r="F8" s="1314"/>
      <c r="G8" s="1314"/>
      <c r="H8" s="1314"/>
      <c r="I8" s="1314"/>
      <c r="J8" s="1314"/>
      <c r="K8" s="1314"/>
      <c r="L8" s="1305"/>
    </row>
    <row r="9" spans="1:13" ht="20.100000000000001" customHeight="1">
      <c r="A9" s="157" t="s">
        <v>139</v>
      </c>
      <c r="B9" s="1327" t="s">
        <v>140</v>
      </c>
      <c r="C9" s="1328"/>
      <c r="D9" s="1284" t="str">
        <f>IF('②-寄附講座実施申請書'!C29="","",'②-寄附講座実施申請書'!C29&amp;"/"&amp;'②-寄附講座実施申請書'!C30)</f>
        <v/>
      </c>
      <c r="E9" s="1284"/>
      <c r="F9" s="1284"/>
      <c r="G9" s="1284"/>
      <c r="H9" s="1284"/>
      <c r="I9" s="1284"/>
      <c r="J9" s="1284"/>
      <c r="K9" s="1284"/>
      <c r="L9" s="1284"/>
    </row>
    <row r="10" spans="1:13" ht="20.25" customHeight="1">
      <c r="A10" s="159" t="s">
        <v>141</v>
      </c>
      <c r="B10" s="1285" t="s">
        <v>142</v>
      </c>
      <c r="C10" s="1286"/>
      <c r="D10" s="1082"/>
      <c r="E10" s="1287"/>
      <c r="F10" s="1287"/>
      <c r="G10" s="1287"/>
      <c r="H10" s="1287"/>
      <c r="I10" s="1287"/>
      <c r="J10" s="1287"/>
      <c r="K10" s="1287"/>
      <c r="L10" s="1083"/>
    </row>
    <row r="11" spans="1:13" ht="20.25" customHeight="1">
      <c r="A11" s="162"/>
      <c r="B11" s="1121" t="s">
        <v>143</v>
      </c>
      <c r="C11" s="1285"/>
      <c r="D11" s="1285"/>
      <c r="E11" s="1285"/>
      <c r="F11" s="1285"/>
      <c r="G11" s="1285"/>
      <c r="H11" s="1285"/>
      <c r="I11" s="1285"/>
      <c r="J11" s="1285"/>
      <c r="K11" s="1285"/>
      <c r="L11" s="1286"/>
      <c r="M11" s="182"/>
    </row>
    <row r="12" spans="1:13" ht="20.100000000000001" customHeight="1">
      <c r="A12" s="162"/>
      <c r="B12" s="163" t="s">
        <v>144</v>
      </c>
      <c r="C12" s="164" t="s">
        <v>145</v>
      </c>
      <c r="D12" s="1302"/>
      <c r="E12" s="1302"/>
      <c r="F12" s="1302"/>
      <c r="G12" s="1302"/>
      <c r="H12" s="1302"/>
      <c r="I12" s="1302"/>
      <c r="J12" s="1302"/>
      <c r="K12" s="1302"/>
      <c r="L12" s="1302"/>
      <c r="M12" s="182"/>
    </row>
    <row r="13" spans="1:13" ht="20.100000000000001" customHeight="1">
      <c r="A13" s="165"/>
      <c r="B13" s="166"/>
      <c r="C13" s="167" t="s">
        <v>146</v>
      </c>
      <c r="D13" s="1288"/>
      <c r="E13" s="1288"/>
      <c r="F13" s="1288"/>
      <c r="G13" s="1288"/>
      <c r="H13" s="1288"/>
      <c r="I13" s="1288"/>
      <c r="J13" s="1288"/>
      <c r="K13" s="1288"/>
      <c r="L13" s="1288"/>
      <c r="M13" s="182"/>
    </row>
    <row r="14" spans="1:13" ht="40.700000000000003" customHeight="1">
      <c r="A14" s="165"/>
      <c r="B14" s="168" t="s">
        <v>147</v>
      </c>
      <c r="C14" s="169" t="s">
        <v>148</v>
      </c>
      <c r="D14" s="1321"/>
      <c r="E14" s="1321"/>
      <c r="F14" s="1321"/>
      <c r="G14" s="1321"/>
      <c r="H14" s="1321"/>
      <c r="I14" s="1321"/>
      <c r="J14" s="169" t="s">
        <v>149</v>
      </c>
      <c r="K14" s="1322"/>
      <c r="L14" s="1323"/>
      <c r="M14" s="182"/>
    </row>
    <row r="15" spans="1:13" ht="20.100000000000001" customHeight="1">
      <c r="A15" s="165"/>
      <c r="B15" s="168"/>
      <c r="C15" s="169" t="s">
        <v>150</v>
      </c>
      <c r="D15" s="429"/>
      <c r="E15" s="170" t="s">
        <v>151</v>
      </c>
      <c r="F15" s="430"/>
      <c r="G15" s="1324" t="s">
        <v>152</v>
      </c>
      <c r="H15" s="1324"/>
      <c r="I15" s="1326" t="s">
        <v>153</v>
      </c>
      <c r="J15" s="1326"/>
      <c r="K15" s="1326"/>
      <c r="L15" s="1326"/>
      <c r="M15" s="182"/>
    </row>
    <row r="16" spans="1:13" ht="59.1" customHeight="1">
      <c r="A16" s="165"/>
      <c r="B16" s="171"/>
      <c r="C16" s="169" t="s">
        <v>154</v>
      </c>
      <c r="D16" s="1093"/>
      <c r="E16" s="1325"/>
      <c r="F16" s="1325"/>
      <c r="G16" s="1325"/>
      <c r="H16" s="1325"/>
      <c r="I16" s="1325"/>
      <c r="J16" s="1325"/>
      <c r="K16" s="1325"/>
      <c r="L16" s="1325"/>
      <c r="M16" s="182"/>
    </row>
    <row r="17" spans="1:13" ht="20.100000000000001" customHeight="1">
      <c r="A17" s="162"/>
      <c r="B17" s="1359" t="s">
        <v>155</v>
      </c>
      <c r="C17" s="1360"/>
      <c r="D17" s="1302"/>
      <c r="E17" s="1302"/>
      <c r="F17" s="1302"/>
      <c r="G17" s="1302"/>
      <c r="H17" s="1302"/>
      <c r="I17" s="1302"/>
      <c r="J17" s="1302"/>
      <c r="K17" s="1302"/>
      <c r="L17" s="1302"/>
      <c r="M17" s="182"/>
    </row>
    <row r="18" spans="1:13" ht="20.100000000000001" customHeight="1">
      <c r="A18" s="165"/>
      <c r="B18" s="1289" t="s">
        <v>156</v>
      </c>
      <c r="C18" s="1290"/>
      <c r="D18" s="1291"/>
      <c r="E18" s="1291"/>
      <c r="F18" s="1291"/>
      <c r="G18" s="1291"/>
      <c r="H18" s="1291"/>
      <c r="I18" s="1291"/>
      <c r="J18" s="1291"/>
      <c r="K18" s="1291"/>
      <c r="L18" s="1291"/>
      <c r="M18" s="182"/>
    </row>
    <row r="19" spans="1:13" ht="20.100000000000001" customHeight="1">
      <c r="A19" s="162"/>
      <c r="B19" s="1359" t="s">
        <v>155</v>
      </c>
      <c r="C19" s="1360"/>
      <c r="D19" s="1302"/>
      <c r="E19" s="1302"/>
      <c r="F19" s="1302"/>
      <c r="G19" s="1302"/>
      <c r="H19" s="1302"/>
      <c r="I19" s="1302"/>
      <c r="J19" s="1302"/>
      <c r="K19" s="1302"/>
      <c r="L19" s="1302"/>
      <c r="M19" s="182"/>
    </row>
    <row r="20" spans="1:13" ht="20.100000000000001" customHeight="1">
      <c r="A20" s="165"/>
      <c r="B20" s="1289" t="s">
        <v>156</v>
      </c>
      <c r="C20" s="1290"/>
      <c r="D20" s="1291"/>
      <c r="E20" s="1291"/>
      <c r="F20" s="1291"/>
      <c r="G20" s="1291"/>
      <c r="H20" s="1291"/>
      <c r="I20" s="1291"/>
      <c r="J20" s="1291"/>
      <c r="K20" s="1291"/>
      <c r="L20" s="1291"/>
      <c r="M20" s="182"/>
    </row>
    <row r="21" spans="1:13" ht="20.100000000000001" customHeight="1">
      <c r="A21" s="162"/>
      <c r="B21" s="1359" t="s">
        <v>155</v>
      </c>
      <c r="C21" s="1360"/>
      <c r="D21" s="1302"/>
      <c r="E21" s="1302"/>
      <c r="F21" s="1302"/>
      <c r="G21" s="1302"/>
      <c r="H21" s="1302"/>
      <c r="I21" s="1302"/>
      <c r="J21" s="1302"/>
      <c r="K21" s="1302"/>
      <c r="L21" s="1302"/>
      <c r="M21" s="182"/>
    </row>
    <row r="22" spans="1:13" ht="20.100000000000001" customHeight="1">
      <c r="A22" s="165"/>
      <c r="B22" s="1289" t="s">
        <v>156</v>
      </c>
      <c r="C22" s="1290"/>
      <c r="D22" s="1291"/>
      <c r="E22" s="1291"/>
      <c r="F22" s="1291"/>
      <c r="G22" s="1291"/>
      <c r="H22" s="1291"/>
      <c r="I22" s="1291"/>
      <c r="J22" s="1291"/>
      <c r="K22" s="1291"/>
      <c r="L22" s="1291"/>
      <c r="M22" s="182"/>
    </row>
    <row r="23" spans="1:13" ht="17.45" customHeight="1">
      <c r="A23" s="165"/>
      <c r="B23" s="1304" t="s">
        <v>157</v>
      </c>
      <c r="C23" s="1305"/>
      <c r="D23" s="1370" t="s">
        <v>158</v>
      </c>
      <c r="E23" s="1371"/>
      <c r="F23" s="1371"/>
      <c r="G23" s="1371"/>
      <c r="H23" s="1371"/>
      <c r="I23" s="1371"/>
      <c r="J23" s="1371"/>
      <c r="K23" s="1364"/>
      <c r="L23" s="1365"/>
      <c r="M23" s="182"/>
    </row>
    <row r="24" spans="1:13" ht="21.95" customHeight="1">
      <c r="A24" s="418"/>
      <c r="B24" s="1306"/>
      <c r="C24" s="1307"/>
      <c r="D24" s="172" t="s">
        <v>159</v>
      </c>
      <c r="E24" s="172" t="s">
        <v>160</v>
      </c>
      <c r="F24" s="172" t="s">
        <v>161</v>
      </c>
      <c r="G24" s="1292" t="s">
        <v>162</v>
      </c>
      <c r="H24" s="1293"/>
      <c r="I24" s="173" t="s">
        <v>163</v>
      </c>
      <c r="J24" s="172" t="s">
        <v>164</v>
      </c>
      <c r="K24" s="1366"/>
      <c r="L24" s="1367"/>
      <c r="M24" s="182"/>
    </row>
    <row r="25" spans="1:13" ht="21.95" customHeight="1">
      <c r="A25" s="165"/>
      <c r="B25" s="1308"/>
      <c r="C25" s="1309"/>
      <c r="D25" s="538"/>
      <c r="E25" s="538"/>
      <c r="F25" s="538"/>
      <c r="G25" s="1361"/>
      <c r="H25" s="1795"/>
      <c r="I25" s="538"/>
      <c r="J25" s="538"/>
      <c r="K25" s="1366"/>
      <c r="L25" s="1367"/>
      <c r="M25" s="182"/>
    </row>
    <row r="26" spans="1:13" ht="30.95" customHeight="1">
      <c r="A26" s="419"/>
      <c r="B26" s="1298" t="s">
        <v>165</v>
      </c>
      <c r="C26" s="1299"/>
      <c r="D26" s="537"/>
      <c r="E26" s="537"/>
      <c r="F26" s="537"/>
      <c r="G26" s="1362"/>
      <c r="H26" s="1363"/>
      <c r="I26" s="537"/>
      <c r="J26" s="537"/>
      <c r="K26" s="1368"/>
      <c r="L26" s="1369"/>
      <c r="M26" s="182"/>
    </row>
    <row r="27" spans="1:13" ht="21.95" customHeight="1">
      <c r="A27" s="418"/>
      <c r="B27" s="1304" t="s">
        <v>166</v>
      </c>
      <c r="C27" s="1376"/>
      <c r="D27" s="172" t="s">
        <v>167</v>
      </c>
      <c r="E27" s="172" t="s">
        <v>168</v>
      </c>
      <c r="F27" s="172" t="s">
        <v>169</v>
      </c>
      <c r="G27" s="1292" t="s">
        <v>170</v>
      </c>
      <c r="H27" s="1293"/>
      <c r="I27" s="173" t="s">
        <v>171</v>
      </c>
      <c r="J27" s="1292" t="s">
        <v>172</v>
      </c>
      <c r="K27" s="1379"/>
      <c r="L27" s="1293"/>
      <c r="M27" s="182"/>
    </row>
    <row r="28" spans="1:13" ht="21.95" customHeight="1">
      <c r="A28" s="165"/>
      <c r="B28" s="1377"/>
      <c r="C28" s="1378"/>
      <c r="D28" s="538"/>
      <c r="E28" s="538"/>
      <c r="F28" s="538"/>
      <c r="G28" s="1361"/>
      <c r="H28" s="1795"/>
      <c r="I28" s="538"/>
      <c r="J28" s="1380"/>
      <c r="K28" s="1381"/>
      <c r="L28" s="1382"/>
      <c r="M28" s="182"/>
    </row>
    <row r="29" spans="1:13" ht="30.95" customHeight="1">
      <c r="A29" s="419"/>
      <c r="B29" s="1386" t="s">
        <v>173</v>
      </c>
      <c r="C29" s="1387"/>
      <c r="D29" s="548"/>
      <c r="E29" s="548"/>
      <c r="F29" s="548"/>
      <c r="G29" s="420"/>
      <c r="H29" s="549"/>
      <c r="I29" s="548"/>
      <c r="J29" s="1383"/>
      <c r="K29" s="1384"/>
      <c r="L29" s="1385"/>
      <c r="M29" s="182"/>
    </row>
    <row r="30" spans="1:13" ht="20.100000000000001" customHeight="1">
      <c r="A30" s="162"/>
      <c r="B30" s="1388" t="s">
        <v>174</v>
      </c>
      <c r="C30" s="1389"/>
      <c r="D30" s="1389"/>
      <c r="E30" s="1389"/>
      <c r="F30" s="1389"/>
      <c r="G30" s="1389"/>
      <c r="H30" s="1389"/>
      <c r="I30" s="1389"/>
      <c r="J30" s="1389"/>
      <c r="K30" s="1389"/>
      <c r="L30" s="1390"/>
      <c r="M30" s="182"/>
    </row>
    <row r="31" spans="1:13" ht="20.100000000000001" customHeight="1">
      <c r="A31" s="162"/>
      <c r="B31" s="534"/>
      <c r="C31" s="535" t="s">
        <v>175</v>
      </c>
      <c r="D31" s="536"/>
      <c r="E31" s="536"/>
      <c r="F31" s="536"/>
      <c r="G31" s="536"/>
      <c r="H31" s="536"/>
      <c r="I31" s="183"/>
      <c r="J31" s="183"/>
      <c r="K31" s="183"/>
      <c r="L31" s="282"/>
      <c r="M31" s="182"/>
    </row>
    <row r="32" spans="1:13" ht="20.100000000000001" customHeight="1">
      <c r="A32" s="569"/>
      <c r="B32" s="182"/>
      <c r="C32" s="542"/>
      <c r="D32" s="1297" t="s">
        <v>176</v>
      </c>
      <c r="E32" s="1297"/>
      <c r="F32" s="1297" t="s">
        <v>177</v>
      </c>
      <c r="G32" s="1297"/>
      <c r="H32" s="1297"/>
      <c r="I32" s="1115"/>
      <c r="J32" s="1115"/>
      <c r="K32" s="1115"/>
      <c r="L32" s="1136"/>
      <c r="M32" s="182"/>
    </row>
    <row r="33" spans="1:13" ht="20.100000000000001" customHeight="1">
      <c r="A33" s="182"/>
      <c r="B33" s="182"/>
      <c r="C33" s="184" t="s">
        <v>178</v>
      </c>
      <c r="D33" s="1129"/>
      <c r="E33" s="1129"/>
      <c r="F33" s="1129"/>
      <c r="G33" s="1129"/>
      <c r="H33" s="1129"/>
      <c r="I33" s="1115"/>
      <c r="J33" s="1115"/>
      <c r="K33" s="1115"/>
      <c r="L33" s="1136"/>
      <c r="M33" s="182"/>
    </row>
    <row r="34" spans="1:13" ht="20.100000000000001" customHeight="1">
      <c r="A34" s="182"/>
      <c r="B34" s="182"/>
      <c r="C34" s="184" t="s">
        <v>179</v>
      </c>
      <c r="D34" s="1129"/>
      <c r="E34" s="1129"/>
      <c r="F34" s="1129"/>
      <c r="G34" s="1129"/>
      <c r="H34" s="1129"/>
      <c r="I34" s="1115"/>
      <c r="J34" s="1115"/>
      <c r="K34" s="1115"/>
      <c r="L34" s="1136"/>
      <c r="M34" s="182"/>
    </row>
    <row r="35" spans="1:13" ht="20.100000000000001" customHeight="1">
      <c r="A35" s="182"/>
      <c r="B35" s="182"/>
      <c r="C35" s="539" t="s">
        <v>180</v>
      </c>
      <c r="D35" s="1137"/>
      <c r="E35" s="1137"/>
      <c r="F35" s="1137"/>
      <c r="G35" s="1137"/>
      <c r="H35" s="1137"/>
      <c r="I35" s="1115"/>
      <c r="J35" s="1115"/>
      <c r="K35" s="1115"/>
      <c r="L35" s="1136"/>
      <c r="M35" s="182"/>
    </row>
    <row r="36" spans="1:13" ht="9.9499999999999993" customHeight="1">
      <c r="A36" s="182"/>
      <c r="B36" s="1391"/>
      <c r="C36" s="1392"/>
      <c r="D36" s="1392"/>
      <c r="E36" s="1392"/>
      <c r="F36" s="1392"/>
      <c r="G36" s="1392"/>
      <c r="H36" s="1392"/>
      <c r="I36" s="1392"/>
      <c r="J36" s="1392"/>
      <c r="K36" s="1392"/>
      <c r="L36" s="1393"/>
      <c r="M36" s="182"/>
    </row>
    <row r="37" spans="1:13" ht="20.100000000000001" customHeight="1">
      <c r="A37" s="182"/>
      <c r="B37" s="540"/>
      <c r="C37" s="1303" t="s">
        <v>181</v>
      </c>
      <c r="D37" s="1109"/>
      <c r="E37" s="1109"/>
      <c r="F37" s="1109"/>
      <c r="G37" s="1109"/>
      <c r="H37" s="1109"/>
      <c r="I37" s="1109"/>
      <c r="J37" s="1109"/>
      <c r="K37" s="1109"/>
      <c r="L37" s="1251"/>
      <c r="M37" s="182"/>
    </row>
    <row r="38" spans="1:13" ht="20.100000000000001" customHeight="1">
      <c r="A38" s="569"/>
      <c r="B38" s="283"/>
      <c r="C38" s="543"/>
      <c r="D38" s="1183" t="s">
        <v>176</v>
      </c>
      <c r="E38" s="1183"/>
      <c r="F38" s="1183" t="s">
        <v>177</v>
      </c>
      <c r="G38" s="1183"/>
      <c r="H38" s="1183"/>
      <c r="I38" s="1183" t="s">
        <v>182</v>
      </c>
      <c r="J38" s="1183"/>
      <c r="K38" s="1135"/>
      <c r="L38" s="1136"/>
      <c r="M38" s="182"/>
    </row>
    <row r="39" spans="1:13" ht="20.100000000000001" customHeight="1">
      <c r="A39" s="182"/>
      <c r="B39" s="182"/>
      <c r="C39" s="184" t="s">
        <v>178</v>
      </c>
      <c r="D39" s="1129"/>
      <c r="E39" s="1129"/>
      <c r="F39" s="1129"/>
      <c r="G39" s="1129"/>
      <c r="H39" s="1129"/>
      <c r="I39" s="1129"/>
      <c r="J39" s="1129"/>
      <c r="K39" s="1115"/>
      <c r="L39" s="1136"/>
      <c r="M39" s="182"/>
    </row>
    <row r="40" spans="1:13" ht="20.100000000000001" customHeight="1">
      <c r="A40" s="182"/>
      <c r="B40" s="182"/>
      <c r="C40" s="184" t="s">
        <v>179</v>
      </c>
      <c r="D40" s="1129"/>
      <c r="E40" s="1129"/>
      <c r="F40" s="1129"/>
      <c r="G40" s="1129"/>
      <c r="H40" s="1129"/>
      <c r="I40" s="1129"/>
      <c r="J40" s="1129"/>
      <c r="K40" s="1115"/>
      <c r="L40" s="1136"/>
      <c r="M40" s="182"/>
    </row>
    <row r="41" spans="1:13" ht="20.100000000000001" customHeight="1">
      <c r="A41" s="182"/>
      <c r="B41" s="182"/>
      <c r="C41" s="539" t="s">
        <v>180</v>
      </c>
      <c r="D41" s="1137"/>
      <c r="E41" s="1137"/>
      <c r="F41" s="1137"/>
      <c r="G41" s="1137"/>
      <c r="H41" s="1137"/>
      <c r="I41" s="1137"/>
      <c r="J41" s="1137"/>
      <c r="K41" s="1115"/>
      <c r="L41" s="1136"/>
      <c r="M41" s="182"/>
    </row>
    <row r="42" spans="1:13" ht="9.9499999999999993" customHeight="1">
      <c r="A42" s="182"/>
      <c r="B42" s="1140"/>
      <c r="C42" s="1141"/>
      <c r="D42" s="1141"/>
      <c r="E42" s="1141"/>
      <c r="F42" s="1141"/>
      <c r="G42" s="1141"/>
      <c r="H42" s="1141"/>
      <c r="I42" s="1141"/>
      <c r="J42" s="1141"/>
      <c r="K42" s="1141"/>
      <c r="L42" s="1142"/>
      <c r="M42" s="182"/>
    </row>
    <row r="43" spans="1:13" ht="20.100000000000001" customHeight="1">
      <c r="A43" s="182"/>
      <c r="B43" s="541"/>
      <c r="C43" s="1143" t="s">
        <v>183</v>
      </c>
      <c r="D43" s="1144"/>
      <c r="E43" s="1144"/>
      <c r="F43" s="1144"/>
      <c r="G43" s="1144"/>
      <c r="H43" s="1144"/>
      <c r="I43" s="1144"/>
      <c r="J43" s="1144"/>
      <c r="K43" s="1144"/>
      <c r="L43" s="1145"/>
      <c r="M43" s="182"/>
    </row>
    <row r="44" spans="1:13" ht="20.100000000000001" customHeight="1">
      <c r="A44" s="569"/>
      <c r="B44" s="182"/>
      <c r="C44" s="542"/>
      <c r="D44" s="1131" t="s">
        <v>176</v>
      </c>
      <c r="E44" s="1131"/>
      <c r="F44" s="1131" t="s">
        <v>177</v>
      </c>
      <c r="G44" s="1131"/>
      <c r="H44" s="1131"/>
      <c r="I44" s="1131" t="s">
        <v>182</v>
      </c>
      <c r="J44" s="1131"/>
      <c r="K44" s="1131" t="s">
        <v>184</v>
      </c>
      <c r="L44" s="1132"/>
      <c r="M44" s="182"/>
    </row>
    <row r="45" spans="1:13" ht="20.100000000000001" customHeight="1">
      <c r="A45" s="182"/>
      <c r="B45" s="182"/>
      <c r="C45" s="184" t="s">
        <v>178</v>
      </c>
      <c r="D45" s="1129"/>
      <c r="E45" s="1129"/>
      <c r="F45" s="1129"/>
      <c r="G45" s="1129"/>
      <c r="H45" s="1129"/>
      <c r="I45" s="1129"/>
      <c r="J45" s="1129"/>
      <c r="K45" s="1129"/>
      <c r="L45" s="1130"/>
      <c r="M45" s="182"/>
    </row>
    <row r="46" spans="1:13" ht="20.100000000000001" customHeight="1">
      <c r="A46" s="182"/>
      <c r="B46" s="182"/>
      <c r="C46" s="184" t="s">
        <v>179</v>
      </c>
      <c r="D46" s="1129"/>
      <c r="E46" s="1129"/>
      <c r="F46" s="1129"/>
      <c r="G46" s="1129"/>
      <c r="H46" s="1129"/>
      <c r="I46" s="1129"/>
      <c r="J46" s="1129"/>
      <c r="K46" s="1129"/>
      <c r="L46" s="1130"/>
      <c r="M46" s="182"/>
    </row>
    <row r="47" spans="1:13" ht="20.100000000000001" customHeight="1">
      <c r="A47" s="182"/>
      <c r="B47" s="402"/>
      <c r="C47" s="185" t="s">
        <v>180</v>
      </c>
      <c r="D47" s="1133"/>
      <c r="E47" s="1133"/>
      <c r="F47" s="1133"/>
      <c r="G47" s="1133"/>
      <c r="H47" s="1133"/>
      <c r="I47" s="1133"/>
      <c r="J47" s="1133"/>
      <c r="K47" s="1133"/>
      <c r="L47" s="1134"/>
      <c r="M47" s="182"/>
    </row>
    <row r="48" spans="1:13" ht="9.6" customHeight="1">
      <c r="A48" s="182"/>
      <c r="B48" s="1008"/>
      <c r="C48" s="635"/>
      <c r="D48" s="1009"/>
      <c r="E48" s="1009"/>
      <c r="F48" s="1009"/>
      <c r="G48" s="1009"/>
      <c r="H48" s="1009"/>
      <c r="I48" s="1009"/>
      <c r="J48" s="1009"/>
      <c r="K48" s="1009"/>
      <c r="L48" s="1010"/>
      <c r="M48" s="182"/>
    </row>
    <row r="49" spans="1:13" ht="20.25" customHeight="1">
      <c r="A49" s="162"/>
      <c r="B49" s="1121" t="s">
        <v>185</v>
      </c>
      <c r="C49" s="1285"/>
      <c r="D49" s="1285"/>
      <c r="E49" s="1285"/>
      <c r="F49" s="1285"/>
      <c r="G49" s="1285"/>
      <c r="H49" s="1285"/>
      <c r="I49" s="1285"/>
      <c r="J49" s="1285"/>
      <c r="K49" s="1285"/>
      <c r="L49" s="1286"/>
      <c r="M49" s="182"/>
    </row>
    <row r="50" spans="1:13" ht="20.100000000000001" customHeight="1">
      <c r="A50" s="162"/>
      <c r="B50" s="163" t="s">
        <v>144</v>
      </c>
      <c r="C50" s="164" t="s">
        <v>145</v>
      </c>
      <c r="D50" s="1302"/>
      <c r="E50" s="1302"/>
      <c r="F50" s="1302"/>
      <c r="G50" s="1302"/>
      <c r="H50" s="1302"/>
      <c r="I50" s="1302"/>
      <c r="J50" s="1302"/>
      <c r="K50" s="1302"/>
      <c r="L50" s="1302"/>
      <c r="M50" s="182"/>
    </row>
    <row r="51" spans="1:13" ht="20.100000000000001" customHeight="1">
      <c r="A51" s="165"/>
      <c r="B51" s="166"/>
      <c r="C51" s="167" t="s">
        <v>146</v>
      </c>
      <c r="D51" s="1288"/>
      <c r="E51" s="1288"/>
      <c r="F51" s="1288"/>
      <c r="G51" s="1288"/>
      <c r="H51" s="1288"/>
      <c r="I51" s="1288"/>
      <c r="J51" s="1288"/>
      <c r="K51" s="1288"/>
      <c r="L51" s="1288"/>
      <c r="M51" s="182"/>
    </row>
    <row r="52" spans="1:13" ht="40.700000000000003" customHeight="1">
      <c r="A52" s="165"/>
      <c r="B52" s="168" t="s">
        <v>147</v>
      </c>
      <c r="C52" s="169" t="s">
        <v>148</v>
      </c>
      <c r="D52" s="1321"/>
      <c r="E52" s="1321"/>
      <c r="F52" s="1321"/>
      <c r="G52" s="1321"/>
      <c r="H52" s="1321"/>
      <c r="I52" s="1321"/>
      <c r="J52" s="169" t="s">
        <v>149</v>
      </c>
      <c r="K52" s="1322"/>
      <c r="L52" s="1323"/>
      <c r="M52" s="182"/>
    </row>
    <row r="53" spans="1:13" ht="20.100000000000001" customHeight="1">
      <c r="A53" s="165"/>
      <c r="B53" s="168"/>
      <c r="C53" s="169" t="s">
        <v>150</v>
      </c>
      <c r="D53" s="429"/>
      <c r="E53" s="170" t="s">
        <v>151</v>
      </c>
      <c r="F53" s="430"/>
      <c r="G53" s="1324" t="s">
        <v>152</v>
      </c>
      <c r="H53" s="1324"/>
      <c r="I53" s="1326" t="s">
        <v>153</v>
      </c>
      <c r="J53" s="1326"/>
      <c r="K53" s="1326"/>
      <c r="L53" s="1326"/>
      <c r="M53" s="182"/>
    </row>
    <row r="54" spans="1:13" ht="59.1" customHeight="1">
      <c r="A54" s="165"/>
      <c r="B54" s="171"/>
      <c r="C54" s="169" t="s">
        <v>154</v>
      </c>
      <c r="D54" s="1093"/>
      <c r="E54" s="1325"/>
      <c r="F54" s="1325"/>
      <c r="G54" s="1325"/>
      <c r="H54" s="1325"/>
      <c r="I54" s="1325"/>
      <c r="J54" s="1325"/>
      <c r="K54" s="1325"/>
      <c r="L54" s="1325"/>
      <c r="M54" s="182"/>
    </row>
    <row r="55" spans="1:13" ht="20.100000000000001" customHeight="1">
      <c r="A55" s="162"/>
      <c r="B55" s="1359" t="s">
        <v>155</v>
      </c>
      <c r="C55" s="1360"/>
      <c r="D55" s="1302"/>
      <c r="E55" s="1302"/>
      <c r="F55" s="1302"/>
      <c r="G55" s="1302"/>
      <c r="H55" s="1302"/>
      <c r="I55" s="1302"/>
      <c r="J55" s="1302"/>
      <c r="K55" s="1302"/>
      <c r="L55" s="1302"/>
      <c r="M55" s="182"/>
    </row>
    <row r="56" spans="1:13" ht="20.100000000000001" customHeight="1">
      <c r="A56" s="165"/>
      <c r="B56" s="1289" t="s">
        <v>156</v>
      </c>
      <c r="C56" s="1290"/>
      <c r="D56" s="1291"/>
      <c r="E56" s="1291"/>
      <c r="F56" s="1291"/>
      <c r="G56" s="1291"/>
      <c r="H56" s="1291"/>
      <c r="I56" s="1291"/>
      <c r="J56" s="1291"/>
      <c r="K56" s="1291"/>
      <c r="L56" s="1291"/>
      <c r="M56" s="182"/>
    </row>
    <row r="57" spans="1:13" ht="20.100000000000001" customHeight="1">
      <c r="A57" s="162"/>
      <c r="B57" s="1359" t="s">
        <v>155</v>
      </c>
      <c r="C57" s="1360"/>
      <c r="D57" s="1302"/>
      <c r="E57" s="1302"/>
      <c r="F57" s="1302"/>
      <c r="G57" s="1302"/>
      <c r="H57" s="1302"/>
      <c r="I57" s="1302"/>
      <c r="J57" s="1302"/>
      <c r="K57" s="1302"/>
      <c r="L57" s="1302"/>
      <c r="M57" s="182"/>
    </row>
    <row r="58" spans="1:13" ht="20.100000000000001" customHeight="1">
      <c r="A58" s="165"/>
      <c r="B58" s="1289" t="s">
        <v>156</v>
      </c>
      <c r="C58" s="1290"/>
      <c r="D58" s="1291"/>
      <c r="E58" s="1291"/>
      <c r="F58" s="1291"/>
      <c r="G58" s="1291"/>
      <c r="H58" s="1291"/>
      <c r="I58" s="1291"/>
      <c r="J58" s="1291"/>
      <c r="K58" s="1291"/>
      <c r="L58" s="1291"/>
      <c r="M58" s="182"/>
    </row>
    <row r="59" spans="1:13" ht="20.100000000000001" customHeight="1">
      <c r="A59" s="162"/>
      <c r="B59" s="1359" t="s">
        <v>155</v>
      </c>
      <c r="C59" s="1360"/>
      <c r="D59" s="1302"/>
      <c r="E59" s="1302"/>
      <c r="F59" s="1302"/>
      <c r="G59" s="1302"/>
      <c r="H59" s="1302"/>
      <c r="I59" s="1302"/>
      <c r="J59" s="1302"/>
      <c r="K59" s="1302"/>
      <c r="L59" s="1302"/>
      <c r="M59" s="182"/>
    </row>
    <row r="60" spans="1:13" ht="20.100000000000001" customHeight="1">
      <c r="A60" s="165"/>
      <c r="B60" s="1289" t="s">
        <v>156</v>
      </c>
      <c r="C60" s="1290"/>
      <c r="D60" s="1291"/>
      <c r="E60" s="1291"/>
      <c r="F60" s="1291"/>
      <c r="G60" s="1291"/>
      <c r="H60" s="1291"/>
      <c r="I60" s="1291"/>
      <c r="J60" s="1291"/>
      <c r="K60" s="1291"/>
      <c r="L60" s="1291"/>
      <c r="M60" s="182"/>
    </row>
    <row r="61" spans="1:13" ht="30.95" customHeight="1">
      <c r="A61" s="418"/>
      <c r="B61" s="1304" t="s">
        <v>157</v>
      </c>
      <c r="C61" s="1376"/>
      <c r="D61" s="172" t="s">
        <v>159</v>
      </c>
      <c r="E61" s="172" t="s">
        <v>160</v>
      </c>
      <c r="F61" s="172" t="s">
        <v>161</v>
      </c>
      <c r="G61" s="1292" t="s">
        <v>162</v>
      </c>
      <c r="H61" s="1293"/>
      <c r="I61" s="173" t="s">
        <v>163</v>
      </c>
      <c r="J61" s="172" t="s">
        <v>164</v>
      </c>
      <c r="K61" s="1394"/>
      <c r="L61" s="1395"/>
      <c r="M61" s="182"/>
    </row>
    <row r="62" spans="1:13" ht="30.95" customHeight="1">
      <c r="A62" s="165"/>
      <c r="B62" s="1377"/>
      <c r="C62" s="1378"/>
      <c r="D62" s="538"/>
      <c r="E62" s="538"/>
      <c r="F62" s="538"/>
      <c r="G62" s="1361"/>
      <c r="H62" s="1795"/>
      <c r="I62" s="538"/>
      <c r="J62" s="538"/>
      <c r="K62" s="1396"/>
      <c r="L62" s="1397"/>
      <c r="M62" s="182"/>
    </row>
    <row r="63" spans="1:13" ht="30.95" customHeight="1">
      <c r="A63" s="419"/>
      <c r="B63" s="1298" t="s">
        <v>165</v>
      </c>
      <c r="C63" s="1299"/>
      <c r="D63" s="537"/>
      <c r="E63" s="537"/>
      <c r="F63" s="537"/>
      <c r="G63" s="1362"/>
      <c r="H63" s="1363"/>
      <c r="I63" s="537"/>
      <c r="J63" s="537"/>
      <c r="K63" s="1398"/>
      <c r="L63" s="1399"/>
      <c r="M63" s="182"/>
    </row>
    <row r="64" spans="1:13" ht="30.95" customHeight="1">
      <c r="A64" s="418"/>
      <c r="B64" s="1304" t="s">
        <v>166</v>
      </c>
      <c r="C64" s="1376"/>
      <c r="D64" s="172" t="s">
        <v>167</v>
      </c>
      <c r="E64" s="172" t="s">
        <v>168</v>
      </c>
      <c r="F64" s="172" t="s">
        <v>169</v>
      </c>
      <c r="G64" s="1292" t="s">
        <v>170</v>
      </c>
      <c r="H64" s="1293"/>
      <c r="I64" s="173" t="s">
        <v>171</v>
      </c>
      <c r="J64" s="1292" t="s">
        <v>172</v>
      </c>
      <c r="K64" s="1379"/>
      <c r="L64" s="1293"/>
      <c r="M64" s="182"/>
    </row>
    <row r="65" spans="1:13" ht="30.95" customHeight="1">
      <c r="A65" s="165"/>
      <c r="B65" s="1377"/>
      <c r="C65" s="1378"/>
      <c r="D65" s="538"/>
      <c r="E65" s="538"/>
      <c r="F65" s="538"/>
      <c r="G65" s="1361"/>
      <c r="H65" s="1795"/>
      <c r="I65" s="538"/>
      <c r="J65" s="1380"/>
      <c r="K65" s="1381"/>
      <c r="L65" s="1382"/>
      <c r="M65" s="182"/>
    </row>
    <row r="66" spans="1:13" ht="30.95" customHeight="1">
      <c r="A66" s="419"/>
      <c r="B66" s="1386" t="s">
        <v>173</v>
      </c>
      <c r="C66" s="1387"/>
      <c r="D66" s="548"/>
      <c r="E66" s="548"/>
      <c r="F66" s="548"/>
      <c r="G66" s="420"/>
      <c r="H66" s="549"/>
      <c r="I66" s="548"/>
      <c r="J66" s="1383"/>
      <c r="K66" s="1384"/>
      <c r="L66" s="1385"/>
      <c r="M66" s="182"/>
    </row>
    <row r="67" spans="1:13" ht="20.100000000000001" customHeight="1">
      <c r="A67" s="162"/>
      <c r="B67" s="1388" t="s">
        <v>174</v>
      </c>
      <c r="C67" s="1389"/>
      <c r="D67" s="1389"/>
      <c r="E67" s="1389"/>
      <c r="F67" s="1389"/>
      <c r="G67" s="1389"/>
      <c r="H67" s="1389"/>
      <c r="I67" s="1389"/>
      <c r="J67" s="1389"/>
      <c r="K67" s="1389"/>
      <c r="L67" s="1390"/>
      <c r="M67" s="182"/>
    </row>
    <row r="68" spans="1:13" ht="20.100000000000001" customHeight="1">
      <c r="A68" s="162"/>
      <c r="B68" s="534"/>
      <c r="C68" s="535" t="s">
        <v>175</v>
      </c>
      <c r="D68" s="536"/>
      <c r="E68" s="536"/>
      <c r="F68" s="536"/>
      <c r="G68" s="536"/>
      <c r="H68" s="536"/>
      <c r="I68" s="183"/>
      <c r="J68" s="183"/>
      <c r="K68" s="183"/>
      <c r="L68" s="282"/>
      <c r="M68" s="182"/>
    </row>
    <row r="69" spans="1:13" ht="20.100000000000001" customHeight="1">
      <c r="A69" s="569"/>
      <c r="B69" s="182"/>
      <c r="C69" s="542"/>
      <c r="D69" s="1297" t="s">
        <v>176</v>
      </c>
      <c r="E69" s="1297"/>
      <c r="F69" s="1297" t="s">
        <v>177</v>
      </c>
      <c r="G69" s="1297"/>
      <c r="H69" s="1297"/>
      <c r="I69" s="1135"/>
      <c r="J69" s="1115"/>
      <c r="K69" s="1115"/>
      <c r="L69" s="1136"/>
      <c r="M69" s="182"/>
    </row>
    <row r="70" spans="1:13" ht="20.100000000000001" customHeight="1">
      <c r="A70" s="182"/>
      <c r="B70" s="182"/>
      <c r="C70" s="184" t="s">
        <v>178</v>
      </c>
      <c r="D70" s="1129"/>
      <c r="E70" s="1129"/>
      <c r="F70" s="1129"/>
      <c r="G70" s="1129"/>
      <c r="H70" s="1129"/>
      <c r="I70" s="1135"/>
      <c r="J70" s="1115"/>
      <c r="K70" s="1115"/>
      <c r="L70" s="1136"/>
      <c r="M70" s="182"/>
    </row>
    <row r="71" spans="1:13" ht="20.100000000000001" customHeight="1">
      <c r="A71" s="182"/>
      <c r="B71" s="182"/>
      <c r="C71" s="184" t="s">
        <v>179</v>
      </c>
      <c r="D71" s="1129"/>
      <c r="E71" s="1129"/>
      <c r="F71" s="1129"/>
      <c r="G71" s="1129"/>
      <c r="H71" s="1129"/>
      <c r="I71" s="1135"/>
      <c r="J71" s="1115"/>
      <c r="K71" s="1115"/>
      <c r="L71" s="1136"/>
      <c r="M71" s="182"/>
    </row>
    <row r="72" spans="1:13" ht="20.100000000000001" customHeight="1">
      <c r="A72" s="182"/>
      <c r="B72" s="182"/>
      <c r="C72" s="539" t="s">
        <v>180</v>
      </c>
      <c r="D72" s="1137"/>
      <c r="E72" s="1137"/>
      <c r="F72" s="1137"/>
      <c r="G72" s="1137"/>
      <c r="H72" s="1137"/>
      <c r="I72" s="1138"/>
      <c r="J72" s="1283"/>
      <c r="K72" s="1283"/>
      <c r="L72" s="1139"/>
      <c r="M72" s="182"/>
    </row>
    <row r="73" spans="1:13" ht="9.9499999999999993" customHeight="1">
      <c r="A73" s="182"/>
      <c r="B73" s="1391"/>
      <c r="C73" s="1392"/>
      <c r="D73" s="1392"/>
      <c r="E73" s="1392"/>
      <c r="F73" s="1392"/>
      <c r="G73" s="1392"/>
      <c r="H73" s="1392"/>
      <c r="I73" s="1392"/>
      <c r="J73" s="1392"/>
      <c r="K73" s="1392"/>
      <c r="L73" s="1393"/>
      <c r="M73" s="182"/>
    </row>
    <row r="74" spans="1:13" ht="20.100000000000001" customHeight="1">
      <c r="A74" s="182"/>
      <c r="B74" s="540"/>
      <c r="C74" s="1303" t="s">
        <v>181</v>
      </c>
      <c r="D74" s="1109"/>
      <c r="E74" s="1109"/>
      <c r="F74" s="1109"/>
      <c r="G74" s="1109"/>
      <c r="H74" s="1109"/>
      <c r="I74" s="1109"/>
      <c r="J74" s="1109"/>
      <c r="K74" s="1109"/>
      <c r="L74" s="1251"/>
      <c r="M74" s="182"/>
    </row>
    <row r="75" spans="1:13" ht="20.100000000000001" customHeight="1">
      <c r="A75" s="569"/>
      <c r="B75" s="283"/>
      <c r="C75" s="543"/>
      <c r="D75" s="1183" t="s">
        <v>176</v>
      </c>
      <c r="E75" s="1183"/>
      <c r="F75" s="1183" t="s">
        <v>177</v>
      </c>
      <c r="G75" s="1183"/>
      <c r="H75" s="1183"/>
      <c r="I75" s="1183" t="s">
        <v>182</v>
      </c>
      <c r="J75" s="1183"/>
      <c r="K75" s="1135"/>
      <c r="L75" s="1136"/>
      <c r="M75" s="182"/>
    </row>
    <row r="76" spans="1:13" ht="20.100000000000001" customHeight="1">
      <c r="A76" s="182"/>
      <c r="B76" s="182"/>
      <c r="C76" s="184" t="s">
        <v>178</v>
      </c>
      <c r="D76" s="1129"/>
      <c r="E76" s="1129"/>
      <c r="F76" s="1129"/>
      <c r="G76" s="1129"/>
      <c r="H76" s="1129"/>
      <c r="I76" s="1129"/>
      <c r="J76" s="1129"/>
      <c r="K76" s="1135"/>
      <c r="L76" s="1136"/>
      <c r="M76" s="182"/>
    </row>
    <row r="77" spans="1:13" ht="20.100000000000001" customHeight="1">
      <c r="A77" s="182"/>
      <c r="B77" s="182"/>
      <c r="C77" s="184" t="s">
        <v>179</v>
      </c>
      <c r="D77" s="1129"/>
      <c r="E77" s="1129"/>
      <c r="F77" s="1129"/>
      <c r="G77" s="1129"/>
      <c r="H77" s="1129"/>
      <c r="I77" s="1129"/>
      <c r="J77" s="1129"/>
      <c r="K77" s="1135"/>
      <c r="L77" s="1136"/>
      <c r="M77" s="182"/>
    </row>
    <row r="78" spans="1:13" ht="20.100000000000001" customHeight="1">
      <c r="A78" s="182"/>
      <c r="B78" s="182"/>
      <c r="C78" s="539" t="s">
        <v>180</v>
      </c>
      <c r="D78" s="1137"/>
      <c r="E78" s="1137"/>
      <c r="F78" s="1137"/>
      <c r="G78" s="1137"/>
      <c r="H78" s="1137"/>
      <c r="I78" s="1137"/>
      <c r="J78" s="1137"/>
      <c r="K78" s="1138"/>
      <c r="L78" s="1139"/>
      <c r="M78" s="182"/>
    </row>
    <row r="79" spans="1:13" ht="9.9499999999999993" customHeight="1">
      <c r="A79" s="182"/>
      <c r="B79" s="1140"/>
      <c r="C79" s="1141"/>
      <c r="D79" s="1141"/>
      <c r="E79" s="1141"/>
      <c r="F79" s="1141"/>
      <c r="G79" s="1141"/>
      <c r="H79" s="1141"/>
      <c r="I79" s="1141"/>
      <c r="J79" s="1141"/>
      <c r="K79" s="1141"/>
      <c r="L79" s="1142"/>
      <c r="M79" s="182"/>
    </row>
    <row r="80" spans="1:13" ht="20.100000000000001" customHeight="1">
      <c r="A80" s="182"/>
      <c r="B80" s="541"/>
      <c r="C80" s="1143" t="s">
        <v>183</v>
      </c>
      <c r="D80" s="1144"/>
      <c r="E80" s="1144"/>
      <c r="F80" s="1144"/>
      <c r="G80" s="1144"/>
      <c r="H80" s="1144"/>
      <c r="I80" s="1144"/>
      <c r="J80" s="1144"/>
      <c r="K80" s="1144"/>
      <c r="L80" s="1145"/>
      <c r="M80" s="182"/>
    </row>
    <row r="81" spans="1:13" ht="20.100000000000001" customHeight="1">
      <c r="A81" s="569"/>
      <c r="B81" s="182"/>
      <c r="C81" s="542"/>
      <c r="D81" s="1131" t="s">
        <v>176</v>
      </c>
      <c r="E81" s="1131"/>
      <c r="F81" s="1131" t="s">
        <v>177</v>
      </c>
      <c r="G81" s="1131"/>
      <c r="H81" s="1131"/>
      <c r="I81" s="1131" t="s">
        <v>182</v>
      </c>
      <c r="J81" s="1131"/>
      <c r="K81" s="1131" t="s">
        <v>184</v>
      </c>
      <c r="L81" s="1132"/>
      <c r="M81" s="182"/>
    </row>
    <row r="82" spans="1:13" ht="20.100000000000001" customHeight="1">
      <c r="A82" s="182"/>
      <c r="B82" s="182"/>
      <c r="C82" s="184" t="s">
        <v>178</v>
      </c>
      <c r="D82" s="1129"/>
      <c r="E82" s="1129"/>
      <c r="F82" s="1129"/>
      <c r="G82" s="1129"/>
      <c r="H82" s="1129"/>
      <c r="I82" s="1129"/>
      <c r="J82" s="1129"/>
      <c r="K82" s="1129"/>
      <c r="L82" s="1130"/>
      <c r="M82" s="182"/>
    </row>
    <row r="83" spans="1:13" ht="20.100000000000001" customHeight="1">
      <c r="A83" s="182"/>
      <c r="B83" s="182"/>
      <c r="C83" s="184" t="s">
        <v>179</v>
      </c>
      <c r="D83" s="1129"/>
      <c r="E83" s="1129"/>
      <c r="F83" s="1129"/>
      <c r="G83" s="1129"/>
      <c r="H83" s="1129"/>
      <c r="I83" s="1129"/>
      <c r="J83" s="1129"/>
      <c r="K83" s="1129"/>
      <c r="L83" s="1130"/>
      <c r="M83" s="182"/>
    </row>
    <row r="84" spans="1:13" ht="20.100000000000001" customHeight="1">
      <c r="A84" s="182"/>
      <c r="B84" s="402"/>
      <c r="C84" s="185" t="s">
        <v>180</v>
      </c>
      <c r="D84" s="1133"/>
      <c r="E84" s="1133"/>
      <c r="F84" s="1133"/>
      <c r="G84" s="1133"/>
      <c r="H84" s="1133"/>
      <c r="I84" s="1133"/>
      <c r="J84" s="1133"/>
      <c r="K84" s="1133"/>
      <c r="L84" s="1134"/>
      <c r="M84" s="182"/>
    </row>
    <row r="85" spans="1:13" customFormat="1" ht="22.5" customHeight="1">
      <c r="A85" s="518"/>
      <c r="B85" s="1402" t="s">
        <v>186</v>
      </c>
      <c r="C85" s="1402"/>
      <c r="D85" s="1402"/>
      <c r="E85" s="1402"/>
      <c r="F85" s="1402"/>
      <c r="G85" s="1373" t="s">
        <v>187</v>
      </c>
      <c r="H85" s="1373"/>
      <c r="I85" s="1373"/>
      <c r="J85" s="1402" t="s">
        <v>188</v>
      </c>
      <c r="K85" s="1402"/>
      <c r="L85" s="1403"/>
      <c r="M85" s="518"/>
    </row>
    <row r="86" spans="1:13" customFormat="1" ht="20.100000000000001" customHeight="1">
      <c r="A86" s="518"/>
      <c r="L86" s="570"/>
      <c r="M86" s="518"/>
    </row>
    <row r="87" spans="1:13" ht="20.100000000000001" customHeight="1">
      <c r="A87" s="174" t="s">
        <v>189</v>
      </c>
      <c r="B87" s="175" t="s">
        <v>190</v>
      </c>
      <c r="C87" s="176"/>
      <c r="D87" s="176"/>
      <c r="E87" s="176"/>
      <c r="F87" s="176"/>
      <c r="G87" s="176"/>
      <c r="H87" s="176"/>
      <c r="I87" s="176"/>
      <c r="J87" s="176"/>
      <c r="K87" s="176"/>
      <c r="L87" s="177"/>
      <c r="M87" s="182"/>
    </row>
    <row r="88" spans="1:13" ht="20.100000000000001" customHeight="1">
      <c r="A88" s="178" t="s">
        <v>191</v>
      </c>
      <c r="B88" s="179"/>
      <c r="C88" s="180"/>
      <c r="D88" s="180"/>
      <c r="E88" s="180"/>
      <c r="F88" s="180"/>
      <c r="G88" s="180"/>
      <c r="H88" s="180"/>
      <c r="I88" s="180"/>
      <c r="J88" s="180"/>
      <c r="K88" s="180"/>
      <c r="L88" s="553"/>
      <c r="M88" s="182"/>
    </row>
    <row r="89" spans="1:13" ht="45" customHeight="1">
      <c r="A89" s="1277"/>
      <c r="B89" s="1300"/>
      <c r="C89" s="1300"/>
      <c r="D89" s="1300"/>
      <c r="E89" s="1300"/>
      <c r="F89" s="1300"/>
      <c r="G89" s="1300"/>
      <c r="H89" s="1300"/>
      <c r="I89" s="1300"/>
      <c r="J89" s="1300"/>
      <c r="K89" s="1300"/>
      <c r="L89" s="1301"/>
      <c r="M89" s="182"/>
    </row>
    <row r="90" spans="1:13" ht="20.100000000000001" customHeight="1">
      <c r="A90" s="178" t="s">
        <v>192</v>
      </c>
      <c r="B90" s="179"/>
      <c r="C90" s="180"/>
      <c r="D90" s="180"/>
      <c r="E90" s="180"/>
      <c r="F90" s="180"/>
      <c r="G90" s="180"/>
      <c r="H90" s="552"/>
      <c r="I90" s="180"/>
      <c r="J90" s="180"/>
      <c r="K90" s="180"/>
      <c r="L90" s="553"/>
      <c r="M90" s="182"/>
    </row>
    <row r="91" spans="1:13" ht="45" customHeight="1">
      <c r="A91" s="1277"/>
      <c r="B91" s="1278"/>
      <c r="C91" s="1278"/>
      <c r="D91" s="1278"/>
      <c r="E91" s="1278"/>
      <c r="F91" s="1278"/>
      <c r="G91" s="1278"/>
      <c r="H91" s="1278"/>
      <c r="I91" s="1278"/>
      <c r="J91" s="1278"/>
      <c r="K91" s="1278"/>
      <c r="L91" s="1279"/>
      <c r="M91" s="441"/>
    </row>
    <row r="92" spans="1:13" ht="20.100000000000001" customHeight="1">
      <c r="A92" s="182" t="s">
        <v>193</v>
      </c>
      <c r="B92" s="148"/>
      <c r="C92" s="148"/>
      <c r="D92" s="148"/>
      <c r="E92" s="148"/>
      <c r="F92" s="148"/>
      <c r="G92" s="148"/>
      <c r="H92" s="148"/>
      <c r="I92" s="148"/>
      <c r="J92" s="148"/>
      <c r="K92" s="148"/>
      <c r="L92" s="554"/>
      <c r="M92" s="441"/>
    </row>
    <row r="93" spans="1:13" ht="45" customHeight="1">
      <c r="A93" s="1280"/>
      <c r="B93" s="1281"/>
      <c r="C93" s="1281"/>
      <c r="D93" s="1281"/>
      <c r="E93" s="1281"/>
      <c r="F93" s="1281"/>
      <c r="G93" s="1281"/>
      <c r="H93" s="1281"/>
      <c r="I93" s="1281"/>
      <c r="J93" s="1281"/>
      <c r="K93" s="1281"/>
      <c r="L93" s="1282"/>
      <c r="M93" s="182"/>
    </row>
    <row r="94" spans="1:13" ht="20.100000000000001" customHeight="1">
      <c r="A94" s="174" t="s">
        <v>194</v>
      </c>
      <c r="B94" s="175" t="s">
        <v>195</v>
      </c>
      <c r="C94" s="176"/>
      <c r="D94" s="176"/>
      <c r="E94" s="176"/>
      <c r="F94" s="176"/>
      <c r="G94" s="176"/>
      <c r="H94" s="176"/>
      <c r="I94" s="176"/>
      <c r="J94" s="176"/>
      <c r="K94" s="176"/>
      <c r="L94" s="177"/>
      <c r="M94" s="182"/>
    </row>
    <row r="95" spans="1:13" ht="45" customHeight="1">
      <c r="A95" s="1294"/>
      <c r="B95" s="1295"/>
      <c r="C95" s="1295"/>
      <c r="D95" s="1295"/>
      <c r="E95" s="1295"/>
      <c r="F95" s="1295"/>
      <c r="G95" s="1295"/>
      <c r="H95" s="1295"/>
      <c r="I95" s="1295"/>
      <c r="J95" s="1295"/>
      <c r="K95" s="1295"/>
      <c r="L95" s="1296"/>
      <c r="M95" s="441"/>
    </row>
    <row r="96" spans="1:13" ht="20.100000000000001" customHeight="1">
      <c r="A96" s="159" t="s">
        <v>196</v>
      </c>
      <c r="B96" s="186" t="s">
        <v>197</v>
      </c>
      <c r="C96" s="187"/>
      <c r="D96" s="188"/>
      <c r="E96" s="446" t="s">
        <v>198</v>
      </c>
      <c r="F96" s="189"/>
      <c r="G96" s="188"/>
      <c r="H96" s="189"/>
      <c r="I96" s="189"/>
      <c r="J96" s="189"/>
      <c r="K96" s="190"/>
      <c r="L96" s="571"/>
      <c r="M96" s="182"/>
    </row>
    <row r="97" spans="1:15" ht="16.350000000000001" customHeight="1">
      <c r="A97" s="191"/>
      <c r="B97" s="192"/>
      <c r="C97" s="193"/>
      <c r="D97" s="194"/>
      <c r="E97" s="447" t="s">
        <v>199</v>
      </c>
      <c r="F97" s="195"/>
      <c r="G97" s="194"/>
      <c r="H97" s="195"/>
      <c r="I97" s="195"/>
      <c r="J97" s="195"/>
      <c r="K97" s="196"/>
      <c r="L97" s="572"/>
      <c r="M97" s="182"/>
    </row>
    <row r="98" spans="1:15" ht="20.100000000000001" customHeight="1">
      <c r="A98" s="197"/>
      <c r="B98" s="198" t="s">
        <v>200</v>
      </c>
      <c r="C98" s="199"/>
      <c r="D98" s="200" t="s">
        <v>201</v>
      </c>
      <c r="E98" s="1258"/>
      <c r="F98" s="1258"/>
      <c r="G98" s="200" t="s">
        <v>202</v>
      </c>
      <c r="H98" s="1259"/>
      <c r="I98" s="1258"/>
      <c r="J98" s="1258"/>
      <c r="K98" s="201"/>
      <c r="L98" s="573"/>
      <c r="M98" s="182"/>
      <c r="O98" s="524"/>
    </row>
    <row r="99" spans="1:15" ht="20.100000000000001" customHeight="1">
      <c r="A99" s="162"/>
      <c r="B99" s="179"/>
      <c r="C99" s="203"/>
      <c r="D99" s="1272" t="s">
        <v>203</v>
      </c>
      <c r="E99" s="1273"/>
      <c r="F99" s="1273"/>
      <c r="G99" s="1273"/>
      <c r="H99" s="1273"/>
      <c r="I99" s="1273"/>
      <c r="J99" s="1273"/>
      <c r="K99" s="1273"/>
      <c r="L99" s="1274"/>
      <c r="M99" s="182"/>
    </row>
    <row r="100" spans="1:15" ht="20.100000000000001" customHeight="1">
      <c r="A100" s="162"/>
      <c r="B100" s="202"/>
      <c r="C100" s="203"/>
      <c r="D100" s="448" t="s">
        <v>204</v>
      </c>
      <c r="E100" s="449"/>
      <c r="F100" s="450"/>
      <c r="G100" s="451"/>
      <c r="H100" s="451"/>
      <c r="I100" s="451"/>
      <c r="J100" s="451"/>
      <c r="K100" s="452"/>
      <c r="L100" s="574"/>
      <c r="M100" s="182"/>
    </row>
    <row r="101" spans="1:15" ht="20.100000000000001" customHeight="1">
      <c r="A101" s="162"/>
      <c r="B101" s="202"/>
      <c r="C101" s="204"/>
      <c r="D101" s="406" t="s">
        <v>205</v>
      </c>
      <c r="E101" s="1259"/>
      <c r="F101" s="1258"/>
      <c r="G101" s="575" t="s">
        <v>202</v>
      </c>
      <c r="H101" s="1259"/>
      <c r="I101" s="1258"/>
      <c r="J101" s="1258"/>
      <c r="K101" s="576"/>
      <c r="L101" s="577"/>
      <c r="M101" s="182"/>
    </row>
    <row r="102" spans="1:15" ht="20.100000000000001" customHeight="1">
      <c r="A102" s="205"/>
      <c r="B102" s="206" t="s">
        <v>206</v>
      </c>
      <c r="C102" s="207"/>
      <c r="D102" s="208"/>
      <c r="E102" s="208"/>
      <c r="F102" s="208"/>
      <c r="G102" s="208"/>
      <c r="H102" s="208"/>
      <c r="I102" s="208"/>
      <c r="J102" s="208"/>
      <c r="K102" s="209"/>
      <c r="L102" s="578"/>
      <c r="M102" s="182"/>
    </row>
    <row r="103" spans="1:15" ht="20.100000000000001" customHeight="1">
      <c r="A103" s="210"/>
      <c r="B103" s="1268"/>
      <c r="C103" s="1268"/>
      <c r="D103" s="1268"/>
      <c r="E103" s="1268"/>
      <c r="F103" s="1268"/>
      <c r="G103" s="1268"/>
      <c r="H103" s="1268"/>
      <c r="I103" s="1268"/>
      <c r="J103" s="1268"/>
      <c r="K103" s="1268"/>
      <c r="L103" s="1269"/>
      <c r="M103" s="182"/>
    </row>
    <row r="104" spans="1:15" ht="20.100000000000001" customHeight="1">
      <c r="A104" s="210"/>
      <c r="B104" s="1270"/>
      <c r="C104" s="1270"/>
      <c r="D104" s="1270"/>
      <c r="E104" s="1270"/>
      <c r="F104" s="1270"/>
      <c r="G104" s="1270"/>
      <c r="H104" s="1270"/>
      <c r="I104" s="1270"/>
      <c r="J104" s="1270"/>
      <c r="K104" s="1270"/>
      <c r="L104" s="1271"/>
      <c r="M104" s="182"/>
    </row>
    <row r="105" spans="1:15" ht="20.100000000000001" customHeight="1">
      <c r="A105" s="197"/>
      <c r="B105" s="198" t="s">
        <v>207</v>
      </c>
      <c r="C105" s="412"/>
      <c r="D105" s="413" t="s">
        <v>208</v>
      </c>
      <c r="E105" s="414"/>
      <c r="F105" s="414"/>
      <c r="G105" s="414"/>
      <c r="H105" s="414"/>
      <c r="I105" s="414"/>
      <c r="J105" s="414"/>
      <c r="K105" s="415"/>
      <c r="L105" s="579"/>
      <c r="M105" s="182"/>
    </row>
    <row r="106" spans="1:15" ht="20.100000000000001" customHeight="1">
      <c r="A106" s="162"/>
      <c r="B106" s="202"/>
      <c r="C106" s="580"/>
      <c r="D106" s="1263" t="s">
        <v>209</v>
      </c>
      <c r="E106" s="1264"/>
      <c r="F106" s="1263" t="s">
        <v>210</v>
      </c>
      <c r="G106" s="1264"/>
      <c r="H106" s="1264"/>
      <c r="I106" s="1263" t="s">
        <v>211</v>
      </c>
      <c r="J106" s="1264"/>
      <c r="K106" s="1263" t="s">
        <v>212</v>
      </c>
      <c r="L106" s="1267"/>
      <c r="M106" s="182"/>
    </row>
    <row r="107" spans="1:15" ht="20.100000000000001" customHeight="1">
      <c r="A107" s="191"/>
      <c r="B107" s="211"/>
      <c r="C107" s="212"/>
      <c r="D107" s="1275"/>
      <c r="E107" s="1275"/>
      <c r="F107" s="1275"/>
      <c r="G107" s="1275"/>
      <c r="H107" s="1275"/>
      <c r="I107" s="1275"/>
      <c r="J107" s="1275"/>
      <c r="K107" s="1275"/>
      <c r="L107" s="1276"/>
      <c r="M107" s="182"/>
    </row>
    <row r="108" spans="1:15" ht="20.100000000000001" customHeight="1">
      <c r="A108" s="162"/>
      <c r="B108" s="179" t="s">
        <v>213</v>
      </c>
      <c r="C108" s="580"/>
      <c r="D108" s="213"/>
      <c r="E108" s="214" t="s">
        <v>214</v>
      </c>
      <c r="F108" s="215"/>
      <c r="G108" s="215"/>
      <c r="H108" s="215"/>
      <c r="I108" s="215"/>
      <c r="J108" s="215"/>
      <c r="K108" s="216"/>
      <c r="L108" s="581"/>
      <c r="M108" s="182"/>
    </row>
    <row r="109" spans="1:15" ht="20.100000000000001" customHeight="1">
      <c r="A109" s="162"/>
      <c r="B109" s="202"/>
      <c r="C109" s="580"/>
      <c r="D109" s="1263" t="s">
        <v>209</v>
      </c>
      <c r="E109" s="1264"/>
      <c r="F109" s="1263" t="s">
        <v>210</v>
      </c>
      <c r="G109" s="1264"/>
      <c r="H109" s="1264"/>
      <c r="I109" s="1263" t="s">
        <v>211</v>
      </c>
      <c r="J109" s="1264"/>
      <c r="K109" s="1263" t="s">
        <v>212</v>
      </c>
      <c r="L109" s="1267"/>
      <c r="M109" s="182"/>
    </row>
    <row r="110" spans="1:15" ht="20.100000000000001" customHeight="1">
      <c r="A110" s="271"/>
      <c r="B110" s="410"/>
      <c r="C110" s="411"/>
      <c r="D110" s="1146"/>
      <c r="E110" s="1146"/>
      <c r="F110" s="1146"/>
      <c r="G110" s="1146"/>
      <c r="H110" s="1146"/>
      <c r="I110" s="1146"/>
      <c r="J110" s="1146"/>
      <c r="K110" s="1146"/>
      <c r="L110" s="1147"/>
      <c r="M110" s="182"/>
    </row>
    <row r="111" spans="1:15" ht="20.100000000000001" customHeight="1">
      <c r="A111" s="174" t="s">
        <v>215</v>
      </c>
      <c r="B111" s="175" t="s">
        <v>216</v>
      </c>
      <c r="C111" s="217"/>
      <c r="D111" s="217"/>
      <c r="E111" s="217"/>
      <c r="F111" s="217"/>
      <c r="G111" s="217"/>
      <c r="H111" s="217"/>
      <c r="I111" s="217"/>
      <c r="J111" s="217"/>
      <c r="K111" s="217"/>
      <c r="L111" s="218"/>
      <c r="M111" s="182"/>
    </row>
    <row r="112" spans="1:15" ht="20.100000000000001" customHeight="1">
      <c r="A112" s="219"/>
      <c r="B112" s="181" t="s">
        <v>217</v>
      </c>
      <c r="C112" s="148"/>
      <c r="D112" s="148"/>
      <c r="E112" s="148"/>
      <c r="F112" s="148"/>
      <c r="G112" s="148"/>
      <c r="H112" s="148"/>
      <c r="I112" s="148"/>
      <c r="J112" s="148"/>
      <c r="K112" s="148"/>
      <c r="L112" s="554"/>
      <c r="M112" s="182"/>
    </row>
    <row r="113" spans="1:13" ht="16.5" customHeight="1">
      <c r="A113" s="219"/>
      <c r="B113" s="582" t="s">
        <v>218</v>
      </c>
      <c r="C113" s="582"/>
      <c r="D113" s="582"/>
      <c r="E113" s="582"/>
      <c r="F113" s="582"/>
      <c r="G113" s="582"/>
      <c r="H113" s="582"/>
      <c r="I113" s="582"/>
      <c r="J113" s="582"/>
      <c r="K113" s="582"/>
      <c r="L113" s="583"/>
      <c r="M113" s="525"/>
    </row>
    <row r="114" spans="1:13" ht="60" customHeight="1">
      <c r="A114" s="220"/>
      <c r="B114" s="1151"/>
      <c r="C114" s="1151"/>
      <c r="D114" s="1151"/>
      <c r="E114" s="1151"/>
      <c r="F114" s="1151"/>
      <c r="G114" s="1151"/>
      <c r="H114" s="1151"/>
      <c r="I114" s="1151"/>
      <c r="J114" s="1151"/>
      <c r="K114" s="1151"/>
      <c r="L114" s="1152"/>
      <c r="M114" s="525"/>
    </row>
    <row r="115" spans="1:13" ht="16.5" customHeight="1">
      <c r="A115" s="221"/>
      <c r="B115" s="1265" t="s">
        <v>219</v>
      </c>
      <c r="C115" s="1265"/>
      <c r="D115" s="1265"/>
      <c r="E115" s="1265"/>
      <c r="F115" s="1265"/>
      <c r="G115" s="1265"/>
      <c r="H115" s="1265"/>
      <c r="I115" s="1265"/>
      <c r="J115" s="1265"/>
      <c r="K115" s="1265"/>
      <c r="L115" s="1266"/>
      <c r="M115" s="525"/>
    </row>
    <row r="116" spans="1:13" ht="60" customHeight="1">
      <c r="A116" s="220"/>
      <c r="B116" s="1151"/>
      <c r="C116" s="1151"/>
      <c r="D116" s="1151"/>
      <c r="E116" s="1151"/>
      <c r="F116" s="1151"/>
      <c r="G116" s="1151"/>
      <c r="H116" s="1151"/>
      <c r="I116" s="1151"/>
      <c r="J116" s="1151"/>
      <c r="K116" s="1151"/>
      <c r="L116" s="1152"/>
      <c r="M116" s="525"/>
    </row>
    <row r="117" spans="1:13">
      <c r="A117" s="219"/>
      <c r="B117" s="582" t="s">
        <v>220</v>
      </c>
      <c r="C117" s="222"/>
      <c r="D117" s="222"/>
      <c r="E117" s="222"/>
      <c r="F117" s="222"/>
      <c r="G117" s="222"/>
      <c r="H117" s="222"/>
      <c r="I117" s="222"/>
      <c r="J117" s="222"/>
      <c r="K117" s="222"/>
      <c r="L117" s="584"/>
      <c r="M117" s="525"/>
    </row>
    <row r="118" spans="1:13" ht="60" customHeight="1">
      <c r="A118" s="223"/>
      <c r="B118" s="1153"/>
      <c r="C118" s="1153"/>
      <c r="D118" s="1153"/>
      <c r="E118" s="1153"/>
      <c r="F118" s="1153"/>
      <c r="G118" s="1153"/>
      <c r="H118" s="1153"/>
      <c r="I118" s="1153"/>
      <c r="J118" s="1153"/>
      <c r="K118" s="1153"/>
      <c r="L118" s="1154"/>
      <c r="M118" s="525"/>
    </row>
    <row r="119" spans="1:13" ht="18.95" customHeight="1">
      <c r="A119" s="159" t="s">
        <v>221</v>
      </c>
      <c r="B119" s="160" t="s">
        <v>222</v>
      </c>
      <c r="C119" s="224"/>
      <c r="D119" s="224"/>
      <c r="E119" s="224"/>
      <c r="F119" s="224"/>
      <c r="G119" s="224"/>
      <c r="H119" s="224"/>
      <c r="I119" s="224"/>
      <c r="J119" s="224"/>
      <c r="K119" s="224"/>
      <c r="L119" s="585"/>
      <c r="M119" s="525"/>
    </row>
    <row r="120" spans="1:13" ht="17.100000000000001" customHeight="1">
      <c r="A120" s="219"/>
      <c r="B120" s="1164" t="s">
        <v>223</v>
      </c>
      <c r="C120" s="1164"/>
      <c r="D120" s="521"/>
      <c r="E120" s="1165"/>
      <c r="F120" s="1165"/>
      <c r="G120" s="1165"/>
      <c r="H120" s="1165"/>
      <c r="I120" s="1165"/>
      <c r="J120" s="1165"/>
      <c r="K120" s="1165"/>
      <c r="L120" s="1166"/>
      <c r="M120" s="525"/>
    </row>
    <row r="121" spans="1:13" ht="17.100000000000001" customHeight="1">
      <c r="A121" s="219"/>
      <c r="B121" s="1155" t="s">
        <v>224</v>
      </c>
      <c r="C121" s="1155"/>
      <c r="D121" s="522"/>
      <c r="E121" s="560"/>
      <c r="F121" s="1155" t="s">
        <v>225</v>
      </c>
      <c r="G121" s="1155"/>
      <c r="H121" s="1155"/>
      <c r="I121" s="1155"/>
      <c r="J121" s="1155"/>
      <c r="K121" s="1155"/>
      <c r="L121" s="1156"/>
      <c r="M121" s="525"/>
    </row>
    <row r="122" spans="1:13">
      <c r="A122" s="219"/>
      <c r="B122" s="522" t="s">
        <v>226</v>
      </c>
      <c r="C122" s="597"/>
      <c r="D122" s="522"/>
      <c r="E122" s="1165"/>
      <c r="F122" s="1165"/>
      <c r="G122" s="1165"/>
      <c r="H122" s="1165"/>
      <c r="I122" s="1165"/>
      <c r="J122" s="1165"/>
      <c r="K122" s="1165"/>
      <c r="L122" s="1166"/>
      <c r="M122" s="525"/>
    </row>
    <row r="123" spans="1:13" ht="17.100000000000001" customHeight="1">
      <c r="A123" s="219"/>
      <c r="B123" s="522" t="s">
        <v>227</v>
      </c>
      <c r="C123" s="597"/>
      <c r="D123" s="522"/>
      <c r="E123" s="1165"/>
      <c r="F123" s="1165"/>
      <c r="G123" s="1165"/>
      <c r="H123" s="1165"/>
      <c r="I123" s="1165"/>
      <c r="J123" s="1165"/>
      <c r="K123" s="1165"/>
      <c r="L123" s="1166"/>
      <c r="M123" s="525"/>
    </row>
    <row r="124" spans="1:13" ht="17.100000000000001" customHeight="1">
      <c r="A124" s="219"/>
      <c r="B124" s="522" t="s">
        <v>228</v>
      </c>
      <c r="C124" s="597"/>
      <c r="D124" s="522"/>
      <c r="E124" s="1165"/>
      <c r="F124" s="1165"/>
      <c r="G124" s="1165"/>
      <c r="H124" s="1165"/>
      <c r="I124" s="1165"/>
      <c r="J124" s="1165"/>
      <c r="K124" s="1165"/>
      <c r="L124" s="1166"/>
      <c r="M124" s="525"/>
    </row>
    <row r="125" spans="1:13" ht="17.100000000000001" customHeight="1">
      <c r="A125" s="219"/>
      <c r="B125" s="522" t="s">
        <v>229</v>
      </c>
      <c r="C125" s="597"/>
      <c r="D125" s="522"/>
      <c r="E125" s="1260"/>
      <c r="F125" s="1165"/>
      <c r="G125" s="1165"/>
      <c r="H125" s="1165"/>
      <c r="I125" s="1165"/>
      <c r="J125" s="1165"/>
      <c r="K125" s="1165"/>
      <c r="L125" s="1166"/>
      <c r="M125" s="525"/>
    </row>
    <row r="126" spans="1:13" ht="31.5" customHeight="1">
      <c r="A126" s="219"/>
      <c r="B126" s="523" t="s">
        <v>230</v>
      </c>
      <c r="C126" s="598"/>
      <c r="D126" s="523"/>
      <c r="E126" s="1153"/>
      <c r="F126" s="1167"/>
      <c r="G126" s="1167"/>
      <c r="H126" s="1167"/>
      <c r="I126" s="1167"/>
      <c r="J126" s="1167"/>
      <c r="K126" s="1167"/>
      <c r="L126" s="1168"/>
      <c r="M126" s="525"/>
    </row>
    <row r="127" spans="1:13" ht="17.100000000000001" customHeight="1">
      <c r="A127" s="219"/>
      <c r="B127" s="599" t="s">
        <v>231</v>
      </c>
      <c r="C127" s="600"/>
      <c r="D127" s="582"/>
      <c r="E127" s="582"/>
      <c r="F127" s="586"/>
      <c r="G127" s="586"/>
      <c r="H127" s="586"/>
      <c r="I127" s="586"/>
      <c r="J127" s="586"/>
      <c r="K127" s="586"/>
      <c r="L127" s="587"/>
      <c r="M127" s="525"/>
    </row>
    <row r="128" spans="1:13" ht="17.100000000000001" customHeight="1">
      <c r="A128" s="219"/>
      <c r="B128" s="1164" t="s">
        <v>232</v>
      </c>
      <c r="C128" s="1164"/>
      <c r="D128" s="595"/>
      <c r="E128" s="1165"/>
      <c r="F128" s="1165"/>
      <c r="G128" s="1165"/>
      <c r="H128" s="1165"/>
      <c r="I128" s="1165"/>
      <c r="J128" s="1165"/>
      <c r="K128" s="1165"/>
      <c r="L128" s="1166"/>
      <c r="M128" s="525"/>
    </row>
    <row r="129" spans="1:13" ht="17.100000000000001" customHeight="1">
      <c r="A129" s="219"/>
      <c r="B129" s="1155" t="s">
        <v>224</v>
      </c>
      <c r="C129" s="1155"/>
      <c r="D129" s="522"/>
      <c r="E129" s="560"/>
      <c r="F129" s="1155" t="s">
        <v>225</v>
      </c>
      <c r="G129" s="1155"/>
      <c r="H129" s="1155"/>
      <c r="I129" s="1155"/>
      <c r="J129" s="1155"/>
      <c r="K129" s="1155"/>
      <c r="L129" s="1156"/>
      <c r="M129" s="525"/>
    </row>
    <row r="130" spans="1:13" ht="17.100000000000001" customHeight="1">
      <c r="A130" s="219"/>
      <c r="B130" s="522" t="s">
        <v>226</v>
      </c>
      <c r="C130" s="597"/>
      <c r="D130" s="522"/>
      <c r="E130" s="1165"/>
      <c r="F130" s="1165"/>
      <c r="G130" s="1165"/>
      <c r="H130" s="1165"/>
      <c r="I130" s="1165"/>
      <c r="J130" s="1165"/>
      <c r="K130" s="1165"/>
      <c r="L130" s="1166"/>
      <c r="M130" s="525"/>
    </row>
    <row r="131" spans="1:13" ht="17.100000000000001" customHeight="1">
      <c r="A131" s="219"/>
      <c r="B131" s="522" t="s">
        <v>227</v>
      </c>
      <c r="C131" s="597"/>
      <c r="D131" s="522"/>
      <c r="E131" s="1165"/>
      <c r="F131" s="1165"/>
      <c r="G131" s="1165"/>
      <c r="H131" s="1165"/>
      <c r="I131" s="1165"/>
      <c r="J131" s="1165"/>
      <c r="K131" s="1165"/>
      <c r="L131" s="1166"/>
      <c r="M131" s="525"/>
    </row>
    <row r="132" spans="1:13" ht="17.100000000000001" customHeight="1">
      <c r="A132" s="219"/>
      <c r="B132" s="522" t="s">
        <v>228</v>
      </c>
      <c r="C132" s="597"/>
      <c r="D132" s="522"/>
      <c r="E132" s="1165"/>
      <c r="F132" s="1165"/>
      <c r="G132" s="1165"/>
      <c r="H132" s="1165"/>
      <c r="I132" s="1165"/>
      <c r="J132" s="1165"/>
      <c r="K132" s="1165"/>
      <c r="L132" s="1166"/>
      <c r="M132" s="525"/>
    </row>
    <row r="133" spans="1:13" ht="17.100000000000001" customHeight="1">
      <c r="A133" s="219"/>
      <c r="B133" s="522" t="s">
        <v>229</v>
      </c>
      <c r="C133" s="597"/>
      <c r="D133" s="522"/>
      <c r="E133" s="1165"/>
      <c r="F133" s="1165"/>
      <c r="G133" s="1165"/>
      <c r="H133" s="1165"/>
      <c r="I133" s="1165"/>
      <c r="J133" s="1165"/>
      <c r="K133" s="1165"/>
      <c r="L133" s="1166"/>
      <c r="M133" s="525"/>
    </row>
    <row r="134" spans="1:13" ht="17.100000000000001" customHeight="1">
      <c r="A134" s="219"/>
      <c r="B134" s="523" t="s">
        <v>230</v>
      </c>
      <c r="C134" s="598"/>
      <c r="D134" s="523"/>
      <c r="E134" s="1167"/>
      <c r="F134" s="1167"/>
      <c r="G134" s="1167"/>
      <c r="H134" s="1167"/>
      <c r="I134" s="1167"/>
      <c r="J134" s="1167"/>
      <c r="K134" s="1167"/>
      <c r="L134" s="1168"/>
      <c r="M134" s="525"/>
    </row>
    <row r="135" spans="1:13" ht="17.100000000000001" customHeight="1">
      <c r="A135" s="219"/>
      <c r="B135" s="1372" t="s">
        <v>233</v>
      </c>
      <c r="C135" s="1372"/>
      <c r="D135" s="596"/>
      <c r="E135" s="1261"/>
      <c r="F135" s="1261"/>
      <c r="G135" s="1261"/>
      <c r="H135" s="1261"/>
      <c r="I135" s="1261"/>
      <c r="J135" s="1261"/>
      <c r="K135" s="1261"/>
      <c r="L135" s="1262"/>
      <c r="M135" s="525"/>
    </row>
    <row r="136" spans="1:13" ht="17.100000000000001" customHeight="1">
      <c r="A136" s="219"/>
      <c r="B136" s="1155" t="s">
        <v>224</v>
      </c>
      <c r="C136" s="1155"/>
      <c r="D136" s="522"/>
      <c r="E136" s="560"/>
      <c r="F136" s="1155" t="s">
        <v>225</v>
      </c>
      <c r="G136" s="1155"/>
      <c r="H136" s="1155"/>
      <c r="I136" s="1155"/>
      <c r="J136" s="1155"/>
      <c r="K136" s="1155"/>
      <c r="L136" s="1156"/>
      <c r="M136" s="525"/>
    </row>
    <row r="137" spans="1:13" ht="17.100000000000001" customHeight="1">
      <c r="A137" s="219"/>
      <c r="B137" s="522" t="s">
        <v>226</v>
      </c>
      <c r="C137" s="597"/>
      <c r="D137" s="522"/>
      <c r="E137" s="1165"/>
      <c r="F137" s="1165"/>
      <c r="G137" s="1165"/>
      <c r="H137" s="1165"/>
      <c r="I137" s="1165"/>
      <c r="J137" s="1165"/>
      <c r="K137" s="1165"/>
      <c r="L137" s="1166"/>
      <c r="M137" s="525"/>
    </row>
    <row r="138" spans="1:13" ht="17.100000000000001" customHeight="1">
      <c r="A138" s="219"/>
      <c r="B138" s="522" t="s">
        <v>227</v>
      </c>
      <c r="C138" s="597"/>
      <c r="D138" s="522"/>
      <c r="E138" s="1165"/>
      <c r="F138" s="1165"/>
      <c r="G138" s="1165"/>
      <c r="H138" s="1165"/>
      <c r="I138" s="1165"/>
      <c r="J138" s="1165"/>
      <c r="K138" s="1165"/>
      <c r="L138" s="1166"/>
      <c r="M138" s="525"/>
    </row>
    <row r="139" spans="1:13" ht="17.100000000000001" customHeight="1">
      <c r="A139" s="219"/>
      <c r="B139" s="522" t="s">
        <v>228</v>
      </c>
      <c r="C139" s="597"/>
      <c r="D139" s="522"/>
      <c r="E139" s="1165"/>
      <c r="F139" s="1165"/>
      <c r="G139" s="1165"/>
      <c r="H139" s="1165"/>
      <c r="I139" s="1165"/>
      <c r="J139" s="1165"/>
      <c r="K139" s="1165"/>
      <c r="L139" s="1166"/>
      <c r="M139" s="525"/>
    </row>
    <row r="140" spans="1:13" ht="17.100000000000001" customHeight="1">
      <c r="A140" s="219"/>
      <c r="B140" s="522" t="s">
        <v>229</v>
      </c>
      <c r="C140" s="597"/>
      <c r="D140" s="522"/>
      <c r="E140" s="1165"/>
      <c r="F140" s="1165"/>
      <c r="G140" s="1165"/>
      <c r="H140" s="1165"/>
      <c r="I140" s="1165"/>
      <c r="J140" s="1165"/>
      <c r="K140" s="1165"/>
      <c r="L140" s="1166"/>
      <c r="M140" s="525"/>
    </row>
    <row r="141" spans="1:13" ht="17.100000000000001" customHeight="1">
      <c r="A141" s="219"/>
      <c r="B141" s="523" t="s">
        <v>230</v>
      </c>
      <c r="C141" s="598"/>
      <c r="D141" s="523"/>
      <c r="E141" s="1167"/>
      <c r="F141" s="1167"/>
      <c r="G141" s="1167"/>
      <c r="H141" s="1167"/>
      <c r="I141" s="1167"/>
      <c r="J141" s="1167"/>
      <c r="K141" s="1167"/>
      <c r="L141" s="1168"/>
      <c r="M141" s="525"/>
    </row>
    <row r="142" spans="1:13" ht="17.100000000000001" customHeight="1">
      <c r="A142" s="219"/>
      <c r="B142" s="1372" t="s">
        <v>234</v>
      </c>
      <c r="C142" s="1372"/>
      <c r="D142" s="596"/>
      <c r="E142" s="1261"/>
      <c r="F142" s="1261"/>
      <c r="G142" s="1261"/>
      <c r="H142" s="1261"/>
      <c r="I142" s="1261"/>
      <c r="J142" s="1261"/>
      <c r="K142" s="1261"/>
      <c r="L142" s="1262"/>
      <c r="M142" s="525"/>
    </row>
    <row r="143" spans="1:13" ht="17.100000000000001" customHeight="1">
      <c r="A143" s="219"/>
      <c r="B143" s="1155" t="s">
        <v>224</v>
      </c>
      <c r="C143" s="1155"/>
      <c r="D143" s="522"/>
      <c r="E143" s="560"/>
      <c r="F143" s="1155" t="s">
        <v>225</v>
      </c>
      <c r="G143" s="1155"/>
      <c r="H143" s="1155"/>
      <c r="I143" s="1155"/>
      <c r="J143" s="1155"/>
      <c r="K143" s="1155"/>
      <c r="L143" s="1156"/>
      <c r="M143" s="525"/>
    </row>
    <row r="144" spans="1:13" ht="17.100000000000001" customHeight="1">
      <c r="A144" s="219"/>
      <c r="B144" s="522" t="s">
        <v>226</v>
      </c>
      <c r="C144" s="597"/>
      <c r="D144" s="522"/>
      <c r="E144" s="1165"/>
      <c r="F144" s="1165"/>
      <c r="G144" s="1165"/>
      <c r="H144" s="1165"/>
      <c r="I144" s="1165"/>
      <c r="J144" s="1165"/>
      <c r="K144" s="1165"/>
      <c r="L144" s="1166"/>
      <c r="M144" s="525"/>
    </row>
    <row r="145" spans="1:13" ht="17.100000000000001" customHeight="1">
      <c r="A145" s="219"/>
      <c r="B145" s="522" t="s">
        <v>227</v>
      </c>
      <c r="C145" s="597"/>
      <c r="D145" s="522"/>
      <c r="E145" s="1165"/>
      <c r="F145" s="1165"/>
      <c r="G145" s="1165"/>
      <c r="H145" s="1165"/>
      <c r="I145" s="1165"/>
      <c r="J145" s="1165"/>
      <c r="K145" s="1165"/>
      <c r="L145" s="1166"/>
      <c r="M145" s="525"/>
    </row>
    <row r="146" spans="1:13" ht="17.100000000000001" customHeight="1">
      <c r="A146" s="219"/>
      <c r="B146" s="522" t="s">
        <v>228</v>
      </c>
      <c r="C146" s="597"/>
      <c r="D146" s="522"/>
      <c r="E146" s="1165"/>
      <c r="F146" s="1165"/>
      <c r="G146" s="1165"/>
      <c r="H146" s="1165"/>
      <c r="I146" s="1165"/>
      <c r="J146" s="1165"/>
      <c r="K146" s="1165"/>
      <c r="L146" s="1166"/>
      <c r="M146" s="525"/>
    </row>
    <row r="147" spans="1:13" ht="17.100000000000001" customHeight="1">
      <c r="A147" s="219"/>
      <c r="B147" s="522" t="s">
        <v>229</v>
      </c>
      <c r="C147" s="597"/>
      <c r="D147" s="522"/>
      <c r="E147" s="1165"/>
      <c r="F147" s="1165"/>
      <c r="G147" s="1165"/>
      <c r="H147" s="1165"/>
      <c r="I147" s="1165"/>
      <c r="J147" s="1165"/>
      <c r="K147" s="1165"/>
      <c r="L147" s="1166"/>
      <c r="M147" s="525"/>
    </row>
    <row r="148" spans="1:13" ht="17.100000000000001" customHeight="1">
      <c r="A148" s="219"/>
      <c r="B148" s="523" t="s">
        <v>230</v>
      </c>
      <c r="C148" s="598"/>
      <c r="D148" s="523"/>
      <c r="E148" s="1167"/>
      <c r="F148" s="1167"/>
      <c r="G148" s="1167"/>
      <c r="H148" s="1167"/>
      <c r="I148" s="1167"/>
      <c r="J148" s="1167"/>
      <c r="K148" s="1167"/>
      <c r="L148" s="1168"/>
      <c r="M148" s="525"/>
    </row>
    <row r="149" spans="1:13" ht="25.5" customHeight="1">
      <c r="A149" s="219"/>
      <c r="B149" s="181" t="s">
        <v>235</v>
      </c>
      <c r="C149" s="148"/>
      <c r="D149" s="148">
        <f>E121+E129+E136+E143</f>
        <v>0</v>
      </c>
      <c r="E149" s="148" t="s">
        <v>225</v>
      </c>
      <c r="F149" s="586"/>
      <c r="G149" s="586"/>
      <c r="H149" s="586"/>
      <c r="I149" s="586"/>
      <c r="J149" s="586"/>
      <c r="K149" s="586"/>
      <c r="L149" s="587"/>
      <c r="M149" s="525"/>
    </row>
    <row r="150" spans="1:13" ht="20.100000000000001" customHeight="1">
      <c r="A150" s="159" t="s">
        <v>236</v>
      </c>
      <c r="B150" s="160" t="s">
        <v>237</v>
      </c>
      <c r="C150" s="592"/>
      <c r="D150" s="592"/>
      <c r="E150" s="592"/>
      <c r="F150" s="592"/>
      <c r="G150" s="592"/>
      <c r="H150" s="592"/>
      <c r="I150" s="592"/>
      <c r="J150" s="592"/>
      <c r="K150" s="592"/>
      <c r="L150" s="593"/>
      <c r="M150" s="182"/>
    </row>
    <row r="151" spans="1:13" ht="20.100000000000001" customHeight="1">
      <c r="A151" s="219"/>
      <c r="B151" s="505"/>
      <c r="C151" s="401" t="s">
        <v>238</v>
      </c>
      <c r="D151" s="401"/>
      <c r="E151" s="401"/>
      <c r="F151" s="401"/>
      <c r="G151" s="401"/>
      <c r="H151" s="401"/>
      <c r="I151" s="401"/>
      <c r="J151" s="401"/>
      <c r="K151" s="401"/>
      <c r="L151" s="236"/>
      <c r="M151" s="182"/>
    </row>
    <row r="152" spans="1:13" ht="7.5" customHeight="1">
      <c r="A152" s="219"/>
      <c r="B152" s="526"/>
      <c r="C152" s="401"/>
      <c r="D152" s="401"/>
      <c r="E152" s="401"/>
      <c r="F152" s="401"/>
      <c r="G152" s="401"/>
      <c r="H152" s="401"/>
      <c r="I152" s="401"/>
      <c r="J152" s="401"/>
      <c r="K152" s="401"/>
      <c r="L152" s="236"/>
      <c r="M152" s="182"/>
    </row>
    <row r="153" spans="1:13" ht="20.100000000000001" customHeight="1">
      <c r="A153" s="219"/>
      <c r="B153" s="505"/>
      <c r="C153" s="181" t="s">
        <v>239</v>
      </c>
      <c r="D153" s="401"/>
      <c r="E153" s="401"/>
      <c r="F153" s="401"/>
      <c r="G153" s="401"/>
      <c r="H153" s="401"/>
      <c r="I153" s="401"/>
      <c r="J153" s="401"/>
      <c r="K153" s="401"/>
      <c r="L153" s="236"/>
      <c r="M153" s="182"/>
    </row>
    <row r="154" spans="1:13" ht="20.100000000000001" customHeight="1">
      <c r="A154" s="219"/>
      <c r="B154" s="401"/>
      <c r="C154" s="424" t="s">
        <v>240</v>
      </c>
      <c r="D154" s="1160"/>
      <c r="E154" s="1160"/>
      <c r="F154" s="1160"/>
      <c r="G154" s="1160"/>
      <c r="H154" s="1160"/>
      <c r="I154" s="1160"/>
      <c r="J154" s="1160"/>
      <c r="K154" s="1160"/>
      <c r="L154" s="1161"/>
      <c r="M154" s="182"/>
    </row>
    <row r="155" spans="1:13" ht="20.100000000000001" customHeight="1">
      <c r="A155" s="219"/>
      <c r="B155" s="401"/>
      <c r="C155" s="425" t="s">
        <v>241</v>
      </c>
      <c r="D155" s="1162"/>
      <c r="E155" s="1162"/>
      <c r="F155" s="1162"/>
      <c r="G155" s="1162"/>
      <c r="H155" s="1162"/>
      <c r="I155" s="1162"/>
      <c r="J155" s="1162"/>
      <c r="K155" s="1162"/>
      <c r="L155" s="1163"/>
      <c r="M155" s="182"/>
    </row>
    <row r="156" spans="1:13" ht="20.100000000000001" customHeight="1">
      <c r="A156" s="219"/>
      <c r="B156" s="401"/>
      <c r="C156" s="425" t="s">
        <v>242</v>
      </c>
      <c r="D156" s="1162"/>
      <c r="E156" s="1162"/>
      <c r="F156" s="1162"/>
      <c r="G156" s="1162"/>
      <c r="H156" s="1162"/>
      <c r="I156" s="1162"/>
      <c r="J156" s="1162"/>
      <c r="K156" s="1162"/>
      <c r="L156" s="1163"/>
    </row>
    <row r="157" spans="1:13" ht="20.100000000000001" customHeight="1">
      <c r="A157" s="219"/>
      <c r="B157" s="401"/>
      <c r="C157" s="431" t="s">
        <v>243</v>
      </c>
      <c r="D157" s="279"/>
      <c r="E157" s="280" t="s">
        <v>244</v>
      </c>
      <c r="F157" s="281"/>
      <c r="G157" s="432" t="s">
        <v>245</v>
      </c>
      <c r="H157" s="280"/>
      <c r="I157" s="265"/>
      <c r="J157" s="1159" t="s">
        <v>246</v>
      </c>
      <c r="K157" s="1159"/>
      <c r="L157" s="266"/>
    </row>
    <row r="158" spans="1:13" ht="20.100000000000001" customHeight="1">
      <c r="A158" s="219"/>
      <c r="B158" s="401"/>
      <c r="C158" s="601" t="s">
        <v>247</v>
      </c>
      <c r="D158" s="603"/>
      <c r="E158" s="1157"/>
      <c r="F158" s="1157"/>
      <c r="G158" s="1157"/>
      <c r="H158" s="1157"/>
      <c r="I158" s="1157"/>
      <c r="J158" s="1157"/>
      <c r="K158" s="1157"/>
      <c r="L158" s="1158"/>
    </row>
    <row r="159" spans="1:13" ht="20.100000000000001" customHeight="1">
      <c r="A159" s="219"/>
      <c r="B159" s="401"/>
      <c r="C159" s="424" t="s">
        <v>240</v>
      </c>
      <c r="D159" s="1160"/>
      <c r="E159" s="1160"/>
      <c r="F159" s="1160"/>
      <c r="G159" s="1160"/>
      <c r="H159" s="1160"/>
      <c r="I159" s="1160"/>
      <c r="J159" s="1160"/>
      <c r="K159" s="1160"/>
      <c r="L159" s="1161"/>
    </row>
    <row r="160" spans="1:13" ht="20.100000000000001" customHeight="1">
      <c r="A160" s="219"/>
      <c r="B160" s="401"/>
      <c r="C160" s="425" t="s">
        <v>241</v>
      </c>
      <c r="D160" s="1162"/>
      <c r="E160" s="1162"/>
      <c r="F160" s="1162"/>
      <c r="G160" s="1162"/>
      <c r="H160" s="1162"/>
      <c r="I160" s="1162"/>
      <c r="J160" s="1162"/>
      <c r="K160" s="1162"/>
      <c r="L160" s="1163"/>
    </row>
    <row r="161" spans="1:12" ht="20.100000000000001" customHeight="1">
      <c r="A161" s="219"/>
      <c r="B161" s="401"/>
      <c r="C161" s="425" t="s">
        <v>242</v>
      </c>
      <c r="D161" s="1162"/>
      <c r="E161" s="1162"/>
      <c r="F161" s="1162"/>
      <c r="G161" s="1162"/>
      <c r="H161" s="1162"/>
      <c r="I161" s="1162"/>
      <c r="J161" s="1162"/>
      <c r="K161" s="1162"/>
      <c r="L161" s="1163"/>
    </row>
    <row r="162" spans="1:12" ht="20.100000000000001" customHeight="1">
      <c r="A162" s="219"/>
      <c r="B162" s="401"/>
      <c r="C162" s="431" t="s">
        <v>243</v>
      </c>
      <c r="D162" s="421"/>
      <c r="E162" s="280" t="s">
        <v>244</v>
      </c>
      <c r="F162" s="422"/>
      <c r="G162" s="432" t="s">
        <v>245</v>
      </c>
      <c r="H162" s="280"/>
      <c r="I162" s="426"/>
      <c r="J162" s="1159" t="s">
        <v>246</v>
      </c>
      <c r="K162" s="1159"/>
      <c r="L162" s="423"/>
    </row>
    <row r="163" spans="1:12" ht="20.100000000000001" customHeight="1">
      <c r="A163" s="219"/>
      <c r="B163" s="401"/>
      <c r="C163" s="601" t="s">
        <v>247</v>
      </c>
      <c r="D163" s="603"/>
      <c r="E163" s="1157"/>
      <c r="F163" s="1157"/>
      <c r="G163" s="1157"/>
      <c r="H163" s="1157"/>
      <c r="I163" s="1157"/>
      <c r="J163" s="1157"/>
      <c r="K163" s="1157"/>
      <c r="L163" s="1158"/>
    </row>
    <row r="164" spans="1:12" ht="8.1" customHeight="1">
      <c r="A164" s="219"/>
      <c r="B164" s="401"/>
      <c r="E164" s="181"/>
      <c r="F164" s="181"/>
      <c r="G164" s="181"/>
      <c r="H164" s="181"/>
      <c r="I164" s="181"/>
      <c r="J164" s="181"/>
      <c r="K164" s="181"/>
      <c r="L164" s="416"/>
    </row>
    <row r="165" spans="1:12" ht="21" customHeight="1">
      <c r="A165" s="219"/>
      <c r="B165" s="505"/>
      <c r="C165" s="181" t="s">
        <v>248</v>
      </c>
      <c r="D165" s="181"/>
      <c r="E165" s="181"/>
      <c r="F165" s="181"/>
      <c r="G165" s="181"/>
      <c r="H165" s="181"/>
      <c r="I165" s="181"/>
      <c r="J165" s="181"/>
      <c r="K165" s="181"/>
      <c r="L165" s="416"/>
    </row>
    <row r="166" spans="1:12" ht="20.100000000000001" customHeight="1">
      <c r="A166" s="219"/>
      <c r="B166" s="145"/>
      <c r="C166" s="424" t="s">
        <v>240</v>
      </c>
      <c r="D166" s="1160"/>
      <c r="E166" s="1160"/>
      <c r="F166" s="1160"/>
      <c r="G166" s="1160"/>
      <c r="H166" s="1160"/>
      <c r="I166" s="1160"/>
      <c r="J166" s="1160"/>
      <c r="K166" s="1160"/>
      <c r="L166" s="1161"/>
    </row>
    <row r="167" spans="1:12" ht="20.100000000000001" customHeight="1">
      <c r="A167" s="219"/>
      <c r="B167" s="401"/>
      <c r="C167" s="425" t="s">
        <v>241</v>
      </c>
      <c r="D167" s="1162"/>
      <c r="E167" s="1162"/>
      <c r="F167" s="1162"/>
      <c r="G167" s="1162"/>
      <c r="H167" s="1162"/>
      <c r="I167" s="1162"/>
      <c r="J167" s="1162"/>
      <c r="K167" s="1162"/>
      <c r="L167" s="1163"/>
    </row>
    <row r="168" spans="1:12" ht="37.5" customHeight="1">
      <c r="A168" s="219"/>
      <c r="B168" s="401"/>
      <c r="C168" s="425" t="s">
        <v>242</v>
      </c>
      <c r="D168" s="1162"/>
      <c r="E168" s="1162"/>
      <c r="F168" s="1162"/>
      <c r="G168" s="1162"/>
      <c r="H168" s="1162"/>
      <c r="I168" s="1162"/>
      <c r="J168" s="1162"/>
      <c r="K168" s="1162"/>
      <c r="L168" s="1163"/>
    </row>
    <row r="169" spans="1:12" ht="20.100000000000001" customHeight="1">
      <c r="A169" s="219"/>
      <c r="B169" s="401"/>
      <c r="C169" s="431" t="s">
        <v>243</v>
      </c>
      <c r="D169" s="279"/>
      <c r="E169" s="280" t="s">
        <v>244</v>
      </c>
      <c r="F169" s="281"/>
      <c r="G169" s="432" t="s">
        <v>245</v>
      </c>
      <c r="H169" s="280"/>
      <c r="I169" s="265"/>
      <c r="J169" s="1159" t="s">
        <v>246</v>
      </c>
      <c r="K169" s="1159"/>
      <c r="L169" s="555"/>
    </row>
    <row r="170" spans="1:12" ht="20.100000000000001" customHeight="1">
      <c r="A170" s="219"/>
      <c r="B170" s="401"/>
      <c r="C170" s="601" t="s">
        <v>247</v>
      </c>
      <c r="D170" s="603"/>
      <c r="E170" s="1157"/>
      <c r="F170" s="1157"/>
      <c r="G170" s="1157"/>
      <c r="H170" s="1157"/>
      <c r="I170" s="1157"/>
      <c r="J170" s="1157"/>
      <c r="K170" s="1157"/>
      <c r="L170" s="1158"/>
    </row>
    <row r="171" spans="1:12" ht="20.100000000000001" customHeight="1">
      <c r="A171" s="219"/>
      <c r="B171" s="401"/>
      <c r="C171" s="424" t="s">
        <v>240</v>
      </c>
      <c r="D171" s="1160"/>
      <c r="E171" s="1160"/>
      <c r="F171" s="1160"/>
      <c r="G171" s="1160"/>
      <c r="H171" s="1160"/>
      <c r="I171" s="1160"/>
      <c r="J171" s="1160"/>
      <c r="K171" s="1160"/>
      <c r="L171" s="1161"/>
    </row>
    <row r="172" spans="1:12" ht="20.100000000000001" customHeight="1">
      <c r="A172" s="219"/>
      <c r="B172" s="401"/>
      <c r="C172" s="425" t="s">
        <v>241</v>
      </c>
      <c r="D172" s="1162"/>
      <c r="E172" s="1162"/>
      <c r="F172" s="1162"/>
      <c r="G172" s="1162"/>
      <c r="H172" s="1162"/>
      <c r="I172" s="1162"/>
      <c r="J172" s="1162"/>
      <c r="K172" s="1162"/>
      <c r="L172" s="1163"/>
    </row>
    <row r="173" spans="1:12" ht="20.100000000000001" customHeight="1">
      <c r="A173" s="219"/>
      <c r="B173" s="401"/>
      <c r="C173" s="425" t="s">
        <v>242</v>
      </c>
      <c r="D173" s="1162"/>
      <c r="E173" s="1162"/>
      <c r="F173" s="1162"/>
      <c r="G173" s="1162"/>
      <c r="H173" s="1162"/>
      <c r="I173" s="1162"/>
      <c r="J173" s="1162"/>
      <c r="K173" s="1162"/>
      <c r="L173" s="1163"/>
    </row>
    <row r="174" spans="1:12" ht="20.100000000000001" customHeight="1">
      <c r="A174" s="219"/>
      <c r="B174" s="401"/>
      <c r="C174" s="431" t="s">
        <v>243</v>
      </c>
      <c r="D174" s="421"/>
      <c r="E174" s="280" t="s">
        <v>249</v>
      </c>
      <c r="F174" s="422"/>
      <c r="G174" s="432" t="s">
        <v>245</v>
      </c>
      <c r="H174" s="280"/>
      <c r="I174" s="556"/>
      <c r="J174" s="1159" t="s">
        <v>246</v>
      </c>
      <c r="K174" s="1159"/>
      <c r="L174" s="423"/>
    </row>
    <row r="175" spans="1:12" ht="20.100000000000001" customHeight="1">
      <c r="A175" s="219"/>
      <c r="B175" s="401"/>
      <c r="C175" s="601" t="s">
        <v>247</v>
      </c>
      <c r="D175" s="603"/>
      <c r="E175" s="1157"/>
      <c r="F175" s="1157"/>
      <c r="G175" s="1157"/>
      <c r="H175" s="1157"/>
      <c r="I175" s="1157"/>
      <c r="J175" s="1157"/>
      <c r="K175" s="1157"/>
      <c r="L175" s="1158"/>
    </row>
    <row r="176" spans="1:12" ht="20.100000000000001" customHeight="1">
      <c r="A176" s="219"/>
      <c r="B176" s="401"/>
      <c r="C176" s="424" t="s">
        <v>240</v>
      </c>
      <c r="D176" s="1160"/>
      <c r="E176" s="1160"/>
      <c r="F176" s="1160"/>
      <c r="G176" s="1160"/>
      <c r="H176" s="1160"/>
      <c r="I176" s="1160"/>
      <c r="J176" s="1160"/>
      <c r="K176" s="1160"/>
      <c r="L176" s="1161"/>
    </row>
    <row r="177" spans="1:12" ht="20.100000000000001" customHeight="1">
      <c r="A177" s="219"/>
      <c r="B177" s="401"/>
      <c r="C177" s="425" t="s">
        <v>241</v>
      </c>
      <c r="D177" s="1162"/>
      <c r="E177" s="1162"/>
      <c r="F177" s="1162"/>
      <c r="G177" s="1162"/>
      <c r="H177" s="1162"/>
      <c r="I177" s="1162"/>
      <c r="J177" s="1162"/>
      <c r="K177" s="1162"/>
      <c r="L177" s="1163"/>
    </row>
    <row r="178" spans="1:12" ht="20.100000000000001" customHeight="1">
      <c r="A178" s="219"/>
      <c r="B178" s="401"/>
      <c r="C178" s="425" t="s">
        <v>242</v>
      </c>
      <c r="D178" s="1162"/>
      <c r="E178" s="1162"/>
      <c r="F178" s="1162"/>
      <c r="G178" s="1162"/>
      <c r="H178" s="1162"/>
      <c r="I178" s="1162"/>
      <c r="J178" s="1162"/>
      <c r="K178" s="1162"/>
      <c r="L178" s="1163"/>
    </row>
    <row r="179" spans="1:12" ht="20.100000000000001" customHeight="1">
      <c r="A179" s="219"/>
      <c r="B179" s="401"/>
      <c r="C179" s="431" t="s">
        <v>243</v>
      </c>
      <c r="D179" s="421"/>
      <c r="E179" s="280" t="s">
        <v>244</v>
      </c>
      <c r="F179" s="422"/>
      <c r="G179" s="432" t="s">
        <v>245</v>
      </c>
      <c r="H179" s="280"/>
      <c r="I179" s="426"/>
      <c r="J179" s="1159" t="s">
        <v>246</v>
      </c>
      <c r="K179" s="1159"/>
      <c r="L179" s="423"/>
    </row>
    <row r="180" spans="1:12" ht="20.100000000000001" customHeight="1">
      <c r="A180" s="219"/>
      <c r="B180" s="604"/>
      <c r="C180" s="601" t="s">
        <v>247</v>
      </c>
      <c r="D180" s="603"/>
      <c r="E180" s="1157"/>
      <c r="F180" s="1157"/>
      <c r="G180" s="1157"/>
      <c r="H180" s="1157"/>
      <c r="I180" s="1157"/>
      <c r="J180" s="1157"/>
      <c r="K180" s="1157"/>
      <c r="L180" s="1158"/>
    </row>
    <row r="181" spans="1:12" ht="20.100000000000001" customHeight="1">
      <c r="A181" s="219"/>
      <c r="B181" s="401"/>
      <c r="C181" s="1374" t="s">
        <v>250</v>
      </c>
      <c r="D181" s="1374"/>
      <c r="E181" s="1375"/>
      <c r="F181" s="1375"/>
      <c r="G181" s="1373" t="s">
        <v>187</v>
      </c>
      <c r="H181" s="1373"/>
      <c r="I181" s="1373"/>
      <c r="J181" s="181" t="s">
        <v>251</v>
      </c>
      <c r="K181" s="181"/>
      <c r="L181" s="416"/>
    </row>
    <row r="182" spans="1:12" ht="20.100000000000001" customHeight="1">
      <c r="A182" s="219"/>
      <c r="B182" s="401"/>
      <c r="E182" s="181"/>
      <c r="F182" s="181"/>
      <c r="G182" s="181"/>
      <c r="H182" s="181"/>
      <c r="I182" s="181"/>
      <c r="J182" s="181"/>
      <c r="K182" s="181"/>
      <c r="L182" s="416"/>
    </row>
    <row r="183" spans="1:12" ht="32.1" customHeight="1">
      <c r="A183" s="159" t="s">
        <v>252</v>
      </c>
      <c r="B183" s="1314" t="s">
        <v>253</v>
      </c>
      <c r="C183" s="1314"/>
      <c r="D183" s="1314"/>
      <c r="E183" s="1314"/>
      <c r="F183" s="1314"/>
      <c r="G183" s="1314"/>
      <c r="H183" s="1314"/>
      <c r="I183" s="1314"/>
      <c r="J183" s="1314"/>
      <c r="K183" s="1314"/>
      <c r="L183" s="1305"/>
    </row>
    <row r="184" spans="1:12">
      <c r="A184" s="162"/>
      <c r="B184" s="588" t="s">
        <v>254</v>
      </c>
      <c r="C184" s="401"/>
      <c r="D184" s="401"/>
      <c r="E184" s="401"/>
      <c r="F184" s="401"/>
      <c r="G184" s="401"/>
      <c r="H184" s="401"/>
      <c r="I184" s="401"/>
      <c r="J184" s="401"/>
      <c r="K184" s="401"/>
      <c r="L184" s="236"/>
    </row>
    <row r="185" spans="1:12" ht="20.100000000000001" customHeight="1">
      <c r="A185" s="162"/>
      <c r="C185" s="605" t="s">
        <v>255</v>
      </c>
      <c r="D185" s="606"/>
      <c r="E185" s="607"/>
      <c r="F185" s="607"/>
      <c r="G185" s="607"/>
      <c r="H185" s="607"/>
      <c r="I185" s="607"/>
      <c r="J185" s="607"/>
      <c r="K185" s="607"/>
      <c r="L185" s="608"/>
    </row>
    <row r="186" spans="1:12" ht="20.100000000000001" customHeight="1">
      <c r="A186" s="162"/>
      <c r="C186" s="609" t="s">
        <v>256</v>
      </c>
      <c r="D186" s="610"/>
      <c r="E186" s="611"/>
      <c r="F186" s="611"/>
      <c r="G186" s="611"/>
      <c r="H186" s="611"/>
      <c r="I186" s="611"/>
      <c r="J186" s="611"/>
      <c r="K186" s="611"/>
      <c r="L186" s="612"/>
    </row>
    <row r="187" spans="1:12" ht="6.95" customHeight="1">
      <c r="A187" s="162"/>
      <c r="C187" s="613"/>
      <c r="D187" s="614"/>
      <c r="E187" s="614"/>
      <c r="F187" s="614"/>
      <c r="G187" s="614"/>
      <c r="H187" s="614"/>
      <c r="I187" s="614"/>
      <c r="J187" s="614"/>
      <c r="K187" s="614"/>
      <c r="L187" s="615"/>
    </row>
    <row r="188" spans="1:12" ht="20.100000000000001" customHeight="1">
      <c r="A188" s="162"/>
      <c r="B188" s="145"/>
      <c r="C188" s="616" t="s">
        <v>255</v>
      </c>
      <c r="D188" s="617"/>
      <c r="E188" s="618"/>
      <c r="F188" s="618"/>
      <c r="G188" s="618"/>
      <c r="H188" s="618"/>
      <c r="I188" s="618"/>
      <c r="J188" s="618"/>
      <c r="K188" s="618"/>
      <c r="L188" s="619"/>
    </row>
    <row r="189" spans="1:12" ht="20.100000000000001" customHeight="1">
      <c r="A189" s="271"/>
      <c r="B189" s="620"/>
      <c r="C189" s="621" t="s">
        <v>256</v>
      </c>
      <c r="D189" s="622"/>
      <c r="E189" s="623"/>
      <c r="F189" s="623"/>
      <c r="G189" s="623"/>
      <c r="H189" s="623"/>
      <c r="I189" s="623"/>
      <c r="J189" s="623"/>
      <c r="K189" s="623"/>
      <c r="L189" s="624"/>
    </row>
    <row r="190" spans="1:12" ht="20.100000000000001" customHeight="1">
      <c r="A190" s="225"/>
      <c r="B190" s="225"/>
      <c r="C190" s="226"/>
      <c r="D190" s="227"/>
      <c r="E190" s="227"/>
      <c r="F190" s="227"/>
      <c r="G190" s="227"/>
      <c r="H190" s="227"/>
      <c r="I190" s="227"/>
      <c r="J190" s="227"/>
      <c r="K190" s="227"/>
      <c r="L190" s="625"/>
    </row>
    <row r="191" spans="1:12" ht="20.100000000000001" customHeight="1">
      <c r="A191" s="154" t="s">
        <v>257</v>
      </c>
      <c r="C191" s="155"/>
      <c r="L191" s="151"/>
    </row>
    <row r="192" spans="1:12" ht="20.100000000000001" customHeight="1">
      <c r="A192" s="174" t="s">
        <v>258</v>
      </c>
      <c r="B192" s="175" t="s">
        <v>259</v>
      </c>
      <c r="C192" s="626"/>
      <c r="D192" s="626"/>
      <c r="E192" s="626"/>
      <c r="F192" s="626"/>
      <c r="G192" s="626"/>
      <c r="H192" s="626"/>
      <c r="I192" s="626"/>
      <c r="J192" s="626"/>
      <c r="K192" s="626"/>
      <c r="L192" s="627"/>
    </row>
    <row r="193" spans="1:13" ht="20.100000000000001" customHeight="1">
      <c r="A193" s="1339" t="s">
        <v>260</v>
      </c>
      <c r="B193" s="1340"/>
      <c r="C193" s="1340"/>
      <c r="D193" s="1340"/>
      <c r="E193" s="1340"/>
      <c r="F193" s="1340"/>
      <c r="G193" s="1340"/>
      <c r="H193" s="1340"/>
      <c r="I193" s="1340"/>
      <c r="J193" s="1340"/>
      <c r="K193" s="1340"/>
      <c r="L193" s="1341"/>
      <c r="M193" s="181"/>
    </row>
    <row r="194" spans="1:13" ht="80.099999999999994" customHeight="1">
      <c r="A194" s="1343"/>
      <c r="B194" s="1344"/>
      <c r="C194" s="1344"/>
      <c r="D194" s="1344"/>
      <c r="E194" s="1344"/>
      <c r="F194" s="1344"/>
      <c r="G194" s="1344"/>
      <c r="H194" s="1344"/>
      <c r="I194" s="1344"/>
      <c r="J194" s="1344"/>
      <c r="K194" s="1344"/>
      <c r="L194" s="1345"/>
      <c r="M194" s="181"/>
    </row>
    <row r="195" spans="1:13" ht="20.100000000000001" customHeight="1">
      <c r="A195" s="1346" t="s">
        <v>261</v>
      </c>
      <c r="B195" s="1347"/>
      <c r="C195" s="1347"/>
      <c r="D195" s="1347"/>
      <c r="E195" s="1347"/>
      <c r="F195" s="1347"/>
      <c r="G195" s="1347"/>
      <c r="H195" s="1347"/>
      <c r="I195" s="1347"/>
      <c r="J195" s="1347"/>
      <c r="K195" s="1347"/>
      <c r="L195" s="1348"/>
    </row>
    <row r="196" spans="1:13" ht="60" customHeight="1">
      <c r="A196" s="1349"/>
      <c r="B196" s="1350"/>
      <c r="C196" s="1350"/>
      <c r="D196" s="1350"/>
      <c r="E196" s="1350"/>
      <c r="F196" s="1350"/>
      <c r="G196" s="1350"/>
      <c r="H196" s="1350"/>
      <c r="I196" s="1350"/>
      <c r="J196" s="1350"/>
      <c r="K196" s="1350"/>
      <c r="L196" s="1351"/>
    </row>
    <row r="197" spans="1:13" ht="20.100000000000001" customHeight="1">
      <c r="A197" s="159" t="s">
        <v>262</v>
      </c>
      <c r="B197" s="160" t="s">
        <v>263</v>
      </c>
      <c r="C197" s="160"/>
      <c r="D197" s="160"/>
      <c r="E197" s="160"/>
      <c r="F197" s="160"/>
      <c r="G197" s="160"/>
      <c r="H197" s="160"/>
      <c r="I197" s="160"/>
      <c r="J197" s="160"/>
      <c r="K197" s="160"/>
      <c r="L197" s="161"/>
    </row>
    <row r="198" spans="1:13" ht="20.100000000000001" customHeight="1">
      <c r="A198" s="191"/>
      <c r="B198" s="228" t="s">
        <v>264</v>
      </c>
      <c r="C198" s="229"/>
      <c r="D198" s="229"/>
      <c r="E198" s="229"/>
      <c r="F198" s="229"/>
      <c r="G198" s="229"/>
      <c r="H198" s="229"/>
      <c r="I198" s="229"/>
      <c r="J198" s="229"/>
      <c r="K198" s="229"/>
      <c r="L198" s="230"/>
    </row>
    <row r="199" spans="1:13" ht="20.100000000000001" customHeight="1">
      <c r="A199" s="231"/>
      <c r="B199" s="505"/>
      <c r="C199" s="232" t="s">
        <v>265</v>
      </c>
      <c r="D199" s="233"/>
      <c r="E199" s="233"/>
      <c r="F199" s="233"/>
      <c r="G199" s="233"/>
      <c r="H199" s="233"/>
      <c r="I199" s="233"/>
      <c r="J199" s="233"/>
      <c r="K199" s="233"/>
      <c r="L199" s="234"/>
    </row>
    <row r="200" spans="1:13" ht="20.100000000000001" customHeight="1">
      <c r="A200" s="235"/>
      <c r="B200" s="505"/>
      <c r="C200" s="181" t="s">
        <v>266</v>
      </c>
      <c r="D200" s="401"/>
      <c r="E200" s="401"/>
      <c r="F200" s="401"/>
      <c r="G200" s="401"/>
      <c r="H200" s="401"/>
      <c r="I200" s="401"/>
      <c r="J200" s="401"/>
      <c r="K200" s="401"/>
      <c r="L200" s="236"/>
    </row>
    <row r="201" spans="1:13" ht="20.100000000000001" customHeight="1">
      <c r="A201" s="237"/>
      <c r="B201" s="505"/>
      <c r="C201" s="238" t="s">
        <v>267</v>
      </c>
      <c r="D201" s="239"/>
      <c r="E201" s="239"/>
      <c r="F201" s="239"/>
      <c r="G201" s="239"/>
      <c r="H201" s="240"/>
      <c r="I201" s="241" t="s">
        <v>268</v>
      </c>
      <c r="J201" s="1247"/>
      <c r="K201" s="1247"/>
      <c r="L201" s="242" t="s">
        <v>269</v>
      </c>
    </row>
    <row r="202" spans="1:13" ht="20.100000000000001" customHeight="1">
      <c r="A202" s="243" t="s">
        <v>270</v>
      </c>
      <c r="B202" s="244" t="s">
        <v>271</v>
      </c>
      <c r="C202" s="628"/>
      <c r="D202" s="1238"/>
      <c r="E202" s="1239"/>
      <c r="F202" s="245" t="s">
        <v>202</v>
      </c>
      <c r="G202" s="1239"/>
      <c r="H202" s="1239"/>
      <c r="I202" s="1239"/>
      <c r="J202" s="629"/>
      <c r="K202" s="246"/>
      <c r="L202" s="247"/>
    </row>
    <row r="203" spans="1:13" ht="20.100000000000001" customHeight="1">
      <c r="A203" s="243" t="s">
        <v>272</v>
      </c>
      <c r="B203" s="244" t="s">
        <v>273</v>
      </c>
      <c r="C203" s="630"/>
      <c r="D203" s="248"/>
      <c r="E203" s="249" t="s">
        <v>225</v>
      </c>
      <c r="F203" s="249"/>
      <c r="G203" s="249"/>
      <c r="H203" s="249"/>
      <c r="I203" s="249"/>
      <c r="J203" s="249"/>
      <c r="K203" s="249"/>
      <c r="L203" s="250"/>
    </row>
    <row r="204" spans="1:13" ht="20.100000000000001" customHeight="1">
      <c r="A204" s="174" t="s">
        <v>274</v>
      </c>
      <c r="B204" s="175" t="s">
        <v>275</v>
      </c>
      <c r="C204" s="217"/>
      <c r="D204" s="217"/>
      <c r="E204" s="217"/>
      <c r="F204" s="217"/>
      <c r="G204" s="217"/>
      <c r="H204" s="217"/>
      <c r="I204" s="217"/>
      <c r="J204" s="217"/>
      <c r="K204" s="217"/>
      <c r="L204" s="218"/>
    </row>
    <row r="205" spans="1:13" ht="20.100000000000001" customHeight="1">
      <c r="A205" s="235"/>
      <c r="B205" s="505"/>
      <c r="C205" s="404" t="s">
        <v>276</v>
      </c>
      <c r="D205" s="404"/>
      <c r="E205" s="404"/>
      <c r="F205" s="404"/>
      <c r="G205" s="404"/>
      <c r="H205" s="404"/>
      <c r="I205" s="404"/>
      <c r="J205" s="404"/>
      <c r="K205" s="404"/>
      <c r="L205" s="631"/>
      <c r="M205" s="181"/>
    </row>
    <row r="206" spans="1:13" ht="20.100000000000001" customHeight="1">
      <c r="A206" s="235"/>
      <c r="B206" s="505"/>
      <c r="C206" s="404" t="s">
        <v>277</v>
      </c>
      <c r="D206" s="404"/>
      <c r="E206" s="404"/>
      <c r="F206" s="404"/>
      <c r="G206" s="404"/>
      <c r="H206" s="404"/>
      <c r="I206" s="404"/>
      <c r="J206" s="404"/>
      <c r="K206" s="404"/>
      <c r="L206" s="631"/>
      <c r="M206" s="181"/>
    </row>
    <row r="207" spans="1:13" ht="20.100000000000001" customHeight="1">
      <c r="A207" s="235"/>
      <c r="B207" s="505"/>
      <c r="C207" s="404" t="s">
        <v>278</v>
      </c>
      <c r="D207" s="404"/>
      <c r="E207" s="404"/>
      <c r="F207" s="404"/>
      <c r="G207" s="404"/>
      <c r="H207" s="404"/>
      <c r="I207" s="404"/>
      <c r="J207" s="404"/>
      <c r="K207" s="404"/>
      <c r="L207" s="631"/>
      <c r="M207" s="181"/>
    </row>
    <row r="208" spans="1:13" ht="20.100000000000001" customHeight="1">
      <c r="A208" s="237"/>
      <c r="B208" s="505"/>
      <c r="C208" s="632" t="s">
        <v>279</v>
      </c>
      <c r="D208" s="632"/>
      <c r="E208" s="632"/>
      <c r="F208" s="633"/>
      <c r="G208" s="633"/>
      <c r="H208" s="633"/>
      <c r="I208" s="633"/>
      <c r="J208" s="633"/>
      <c r="K208" s="633"/>
      <c r="L208" s="634" t="s">
        <v>56</v>
      </c>
    </row>
    <row r="209" spans="1:12" ht="20.100000000000001" customHeight="1">
      <c r="A209" s="157" t="s">
        <v>280</v>
      </c>
      <c r="B209" s="1210" t="s">
        <v>281</v>
      </c>
      <c r="C209" s="1211"/>
      <c r="D209" s="1211"/>
      <c r="E209" s="1211"/>
      <c r="F209" s="1211"/>
      <c r="G209" s="1211"/>
      <c r="H209" s="1211"/>
      <c r="I209" s="1211"/>
      <c r="J209" s="1211"/>
      <c r="K209" s="1211"/>
      <c r="L209" s="1212"/>
    </row>
    <row r="210" spans="1:12" ht="60" customHeight="1">
      <c r="A210" s="1213"/>
      <c r="B210" s="1214"/>
      <c r="C210" s="1214"/>
      <c r="D210" s="1214"/>
      <c r="E210" s="1214"/>
      <c r="F210" s="1214"/>
      <c r="G210" s="1214"/>
      <c r="H210" s="1214"/>
      <c r="I210" s="1214"/>
      <c r="J210" s="1214"/>
      <c r="K210" s="1214"/>
      <c r="L210" s="1215"/>
    </row>
    <row r="211" spans="1:12" ht="20.100000000000001" customHeight="1">
      <c r="A211" s="159" t="s">
        <v>282</v>
      </c>
      <c r="B211" s="1210" t="s">
        <v>283</v>
      </c>
      <c r="C211" s="1211"/>
      <c r="D211" s="1211"/>
      <c r="E211" s="1211"/>
      <c r="F211" s="1211"/>
      <c r="G211" s="1211"/>
      <c r="H211" s="1211"/>
      <c r="I211" s="1211"/>
      <c r="J211" s="1211"/>
      <c r="K211" s="1211"/>
      <c r="L211" s="1212"/>
    </row>
    <row r="212" spans="1:12" ht="80.099999999999994" customHeight="1">
      <c r="A212" s="1213"/>
      <c r="B212" s="1216"/>
      <c r="C212" s="1216"/>
      <c r="D212" s="1216"/>
      <c r="E212" s="1216"/>
      <c r="F212" s="1216"/>
      <c r="G212" s="1216"/>
      <c r="H212" s="1216"/>
      <c r="I212" s="1216"/>
      <c r="J212" s="1216"/>
      <c r="K212" s="1216"/>
      <c r="L212" s="1217"/>
    </row>
    <row r="213" spans="1:12" ht="20.100000000000001" customHeight="1">
      <c r="A213" s="243" t="s">
        <v>284</v>
      </c>
      <c r="B213" s="244" t="s">
        <v>285</v>
      </c>
      <c r="C213" s="630"/>
      <c r="D213" s="505"/>
      <c r="E213" s="635" t="s">
        <v>286</v>
      </c>
      <c r="F213" s="505"/>
      <c r="G213" s="635" t="s">
        <v>287</v>
      </c>
      <c r="H213" s="249"/>
      <c r="I213" s="1218" t="s">
        <v>288</v>
      </c>
      <c r="J213" s="1219"/>
      <c r="K213" s="285"/>
      <c r="L213" s="250" t="s">
        <v>289</v>
      </c>
    </row>
    <row r="214" spans="1:12" ht="53.1" customHeight="1">
      <c r="A214" s="174" t="s">
        <v>290</v>
      </c>
      <c r="B214" s="1220" t="s">
        <v>291</v>
      </c>
      <c r="C214" s="1220"/>
      <c r="D214" s="1220"/>
      <c r="E214" s="1220"/>
      <c r="F214" s="1220"/>
      <c r="G214" s="1220"/>
      <c r="H214" s="1220"/>
      <c r="I214" s="1220"/>
      <c r="J214" s="1220"/>
      <c r="K214" s="1220"/>
      <c r="L214" s="1221"/>
    </row>
    <row r="215" spans="1:12" ht="20.100000000000001" customHeight="1">
      <c r="A215" s="276"/>
      <c r="B215" s="183"/>
      <c r="C215" s="505"/>
      <c r="D215" s="183" t="s">
        <v>286</v>
      </c>
      <c r="E215" s="505"/>
      <c r="F215" s="183" t="s">
        <v>287</v>
      </c>
      <c r="G215" s="183"/>
      <c r="H215" s="183"/>
      <c r="I215" s="183"/>
      <c r="J215" s="183"/>
      <c r="K215" s="183"/>
      <c r="L215" s="282"/>
    </row>
    <row r="216" spans="1:12" ht="20.100000000000001" customHeight="1">
      <c r="A216" s="283"/>
      <c r="B216" s="183" t="s">
        <v>292</v>
      </c>
      <c r="C216" s="183"/>
      <c r="D216" s="183"/>
      <c r="E216" s="183"/>
      <c r="F216" s="183"/>
      <c r="G216" s="183"/>
      <c r="H216" s="183"/>
      <c r="I216" s="183"/>
      <c r="J216" s="183"/>
      <c r="K216" s="183"/>
      <c r="L216" s="282"/>
    </row>
    <row r="217" spans="1:12" ht="20.100000000000001" customHeight="1">
      <c r="A217" s="636"/>
      <c r="B217" s="1169" t="s">
        <v>293</v>
      </c>
      <c r="C217" s="1169"/>
      <c r="D217" s="1169"/>
      <c r="E217" s="1170" t="s">
        <v>294</v>
      </c>
      <c r="F217" s="1171"/>
      <c r="G217" s="1171"/>
      <c r="H217" s="1171"/>
      <c r="I217" s="1172"/>
      <c r="J217" s="1170" t="s">
        <v>295</v>
      </c>
      <c r="K217" s="1171"/>
      <c r="L217" s="1173"/>
    </row>
    <row r="218" spans="1:12" ht="20.100000000000001" customHeight="1">
      <c r="A218" s="253"/>
      <c r="B218" s="1148"/>
      <c r="C218" s="1148"/>
      <c r="D218" s="1148"/>
      <c r="E218" s="1149"/>
      <c r="F218" s="1150"/>
      <c r="G218" s="1150"/>
      <c r="H218" s="1150"/>
      <c r="I218" s="1150"/>
      <c r="J218" s="1149"/>
      <c r="K218" s="1150"/>
      <c r="L218" s="1342"/>
    </row>
    <row r="219" spans="1:12" ht="20.100000000000001" customHeight="1">
      <c r="A219" s="159" t="s">
        <v>296</v>
      </c>
      <c r="B219" s="186" t="s">
        <v>297</v>
      </c>
      <c r="C219" s="226"/>
      <c r="D219" s="507"/>
      <c r="E219" s="227" t="s">
        <v>225</v>
      </c>
      <c r="F219" s="227" t="s">
        <v>298</v>
      </c>
      <c r="G219" s="224"/>
      <c r="H219" s="224"/>
      <c r="I219" s="224"/>
      <c r="J219" s="224"/>
      <c r="K219" s="224"/>
      <c r="L219" s="585"/>
    </row>
    <row r="220" spans="1:12" ht="20.100000000000001" customHeight="1">
      <c r="A220" s="257"/>
      <c r="B220" s="258"/>
      <c r="C220" s="259" t="s">
        <v>299</v>
      </c>
      <c r="D220" s="260"/>
      <c r="E220" s="637" t="s">
        <v>300</v>
      </c>
      <c r="F220" s="261" t="s">
        <v>301</v>
      </c>
      <c r="G220" s="1352"/>
      <c r="H220" s="1352"/>
      <c r="I220" s="638" t="s">
        <v>302</v>
      </c>
      <c r="J220" s="260"/>
      <c r="K220" s="639" t="s">
        <v>56</v>
      </c>
      <c r="L220" s="640"/>
    </row>
    <row r="221" spans="1:12" ht="27.95">
      <c r="A221" s="286"/>
      <c r="B221" s="1209" t="s">
        <v>303</v>
      </c>
      <c r="C221" s="1209"/>
      <c r="D221" s="1179" t="s">
        <v>304</v>
      </c>
      <c r="E221" s="1179"/>
      <c r="F221" s="1179" t="s">
        <v>294</v>
      </c>
      <c r="G221" s="1179"/>
      <c r="H221" s="1179"/>
      <c r="I221" s="1179"/>
      <c r="J221" s="1209" t="s">
        <v>305</v>
      </c>
      <c r="K221" s="1209"/>
      <c r="L221" s="506" t="s">
        <v>306</v>
      </c>
    </row>
    <row r="222" spans="1:12" ht="20.100000000000001" customHeight="1">
      <c r="A222" s="641" t="s">
        <v>307</v>
      </c>
      <c r="B222" s="1203" t="s">
        <v>153</v>
      </c>
      <c r="C222" s="1203"/>
      <c r="D222" s="1205"/>
      <c r="E222" s="1205"/>
      <c r="F222" s="1206"/>
      <c r="G222" s="1207"/>
      <c r="H222" s="1207"/>
      <c r="I222" s="1208"/>
      <c r="J222" s="1206"/>
      <c r="K222" s="1208"/>
      <c r="L222" s="746"/>
    </row>
    <row r="223" spans="1:12" ht="20.100000000000001" customHeight="1">
      <c r="A223" s="641" t="s">
        <v>308</v>
      </c>
      <c r="B223" s="1202" t="s">
        <v>153</v>
      </c>
      <c r="C223" s="1202"/>
      <c r="D223" s="1205"/>
      <c r="E223" s="1205"/>
      <c r="F223" s="1206"/>
      <c r="G223" s="1207"/>
      <c r="H223" s="1207"/>
      <c r="I223" s="1208"/>
      <c r="J223" s="1206"/>
      <c r="K223" s="1208"/>
      <c r="L223" s="746"/>
    </row>
    <row r="224" spans="1:12" ht="20.100000000000001" customHeight="1">
      <c r="A224" s="641" t="s">
        <v>309</v>
      </c>
      <c r="B224" s="1202" t="s">
        <v>153</v>
      </c>
      <c r="C224" s="1202"/>
      <c r="D224" s="1205"/>
      <c r="E224" s="1205"/>
      <c r="F224" s="1206"/>
      <c r="G224" s="1207"/>
      <c r="H224" s="1207"/>
      <c r="I224" s="1208"/>
      <c r="J224" s="1206"/>
      <c r="K224" s="1208"/>
      <c r="L224" s="746"/>
    </row>
    <row r="225" spans="1:13" ht="20.100000000000001" customHeight="1">
      <c r="A225" s="641" t="s">
        <v>310</v>
      </c>
      <c r="B225" s="1202" t="s">
        <v>153</v>
      </c>
      <c r="C225" s="1202"/>
      <c r="D225" s="1205"/>
      <c r="E225" s="1205"/>
      <c r="F225" s="1206"/>
      <c r="G225" s="1207"/>
      <c r="H225" s="1207"/>
      <c r="I225" s="1208"/>
      <c r="J225" s="1206"/>
      <c r="K225" s="1208"/>
      <c r="L225" s="746"/>
    </row>
    <row r="226" spans="1:13" ht="20.100000000000001" customHeight="1">
      <c r="A226" s="641" t="s">
        <v>311</v>
      </c>
      <c r="B226" s="1202" t="s">
        <v>153</v>
      </c>
      <c r="C226" s="1202"/>
      <c r="D226" s="1205"/>
      <c r="E226" s="1205"/>
      <c r="F226" s="1206"/>
      <c r="G226" s="1207"/>
      <c r="H226" s="1207"/>
      <c r="I226" s="1208"/>
      <c r="J226" s="1206"/>
      <c r="K226" s="1208"/>
      <c r="L226" s="746"/>
    </row>
    <row r="227" spans="1:13" ht="20.100000000000001" customHeight="1">
      <c r="A227" s="641" t="s">
        <v>312</v>
      </c>
      <c r="B227" s="1202" t="s">
        <v>153</v>
      </c>
      <c r="C227" s="1202"/>
      <c r="D227" s="1205"/>
      <c r="E227" s="1205"/>
      <c r="F227" s="1206"/>
      <c r="G227" s="1207"/>
      <c r="H227" s="1207"/>
      <c r="I227" s="1208"/>
      <c r="J227" s="1206"/>
      <c r="K227" s="1208"/>
      <c r="L227" s="746"/>
    </row>
    <row r="228" spans="1:13" ht="20.100000000000001" customHeight="1">
      <c r="A228" s="641" t="s">
        <v>313</v>
      </c>
      <c r="B228" s="1202" t="s">
        <v>153</v>
      </c>
      <c r="C228" s="1202"/>
      <c r="D228" s="1205"/>
      <c r="E228" s="1205"/>
      <c r="F228" s="1206"/>
      <c r="G228" s="1207"/>
      <c r="H228" s="1207"/>
      <c r="I228" s="1208"/>
      <c r="J228" s="1206"/>
      <c r="K228" s="1208"/>
      <c r="L228" s="746"/>
    </row>
    <row r="229" spans="1:13" ht="20.100000000000001" customHeight="1">
      <c r="A229" s="642" t="s">
        <v>314</v>
      </c>
      <c r="B229" s="1202" t="s">
        <v>153</v>
      </c>
      <c r="C229" s="1202"/>
      <c r="D229" s="1205"/>
      <c r="E229" s="1205"/>
      <c r="F229" s="1206"/>
      <c r="G229" s="1207"/>
      <c r="H229" s="1207"/>
      <c r="I229" s="1208"/>
      <c r="J229" s="1206"/>
      <c r="K229" s="1208"/>
      <c r="L229" s="746"/>
    </row>
    <row r="230" spans="1:13" ht="20.100000000000001" customHeight="1">
      <c r="A230" s="642" t="s">
        <v>315</v>
      </c>
      <c r="B230" s="1202" t="s">
        <v>153</v>
      </c>
      <c r="C230" s="1202"/>
      <c r="D230" s="1204"/>
      <c r="E230" s="1204"/>
      <c r="F230" s="1206"/>
      <c r="G230" s="1207"/>
      <c r="H230" s="1207"/>
      <c r="I230" s="1208"/>
      <c r="J230" s="1206"/>
      <c r="K230" s="1208"/>
      <c r="L230" s="746"/>
    </row>
    <row r="231" spans="1:13" ht="20.100000000000001" customHeight="1">
      <c r="A231" s="641" t="s">
        <v>316</v>
      </c>
      <c r="B231" s="1203" t="s">
        <v>153</v>
      </c>
      <c r="C231" s="1203"/>
      <c r="D231" s="1205"/>
      <c r="E231" s="1205"/>
      <c r="F231" s="1206"/>
      <c r="G231" s="1207"/>
      <c r="H231" s="1207"/>
      <c r="I231" s="1208"/>
      <c r="J231" s="1206"/>
      <c r="K231" s="1208"/>
      <c r="L231" s="746"/>
    </row>
    <row r="232" spans="1:13" customFormat="1" ht="22.5" customHeight="1">
      <c r="A232" s="518"/>
      <c r="B232" s="1331" t="s">
        <v>317</v>
      </c>
      <c r="C232" s="1331"/>
      <c r="D232" s="1331"/>
      <c r="E232" s="1331"/>
      <c r="F232" s="1332" t="s">
        <v>187</v>
      </c>
      <c r="G232" s="1332"/>
      <c r="H232" s="1332"/>
      <c r="I232" s="1329" t="s">
        <v>318</v>
      </c>
      <c r="J232" s="1329"/>
      <c r="K232" s="1329"/>
      <c r="L232" s="1330"/>
      <c r="M232" s="518"/>
    </row>
    <row r="233" spans="1:13" ht="59.45" customHeight="1">
      <c r="A233" s="174" t="s">
        <v>319</v>
      </c>
      <c r="B233" s="1220" t="s">
        <v>320</v>
      </c>
      <c r="C233" s="1220"/>
      <c r="D233" s="1220"/>
      <c r="E233" s="1220"/>
      <c r="F233" s="1220"/>
      <c r="G233" s="1220"/>
      <c r="H233" s="1220"/>
      <c r="I233" s="1220"/>
      <c r="J233" s="1220"/>
      <c r="K233" s="1220"/>
      <c r="L233" s="1221"/>
    </row>
    <row r="234" spans="1:13" ht="20.100000000000001" customHeight="1">
      <c r="A234" s="276"/>
      <c r="B234" s="183"/>
      <c r="C234" s="505"/>
      <c r="D234" s="183" t="s">
        <v>286</v>
      </c>
      <c r="E234" s="505"/>
      <c r="F234" s="183" t="s">
        <v>287</v>
      </c>
      <c r="G234" s="183"/>
      <c r="H234" s="183"/>
      <c r="I234" s="183"/>
      <c r="J234" s="183"/>
      <c r="K234" s="183"/>
      <c r="L234" s="282"/>
    </row>
    <row r="235" spans="1:13" ht="20.100000000000001" customHeight="1">
      <c r="A235" s="283"/>
      <c r="B235" s="183" t="s">
        <v>321</v>
      </c>
      <c r="C235" s="183"/>
      <c r="D235" s="183"/>
      <c r="E235" s="183"/>
      <c r="F235" s="183"/>
      <c r="G235" s="183"/>
      <c r="H235" s="183"/>
      <c r="I235" s="183"/>
      <c r="J235" s="183"/>
      <c r="K235" s="183"/>
      <c r="L235" s="282"/>
    </row>
    <row r="236" spans="1:13" ht="27.95">
      <c r="A236" s="182"/>
      <c r="B236" s="1178" t="s">
        <v>322</v>
      </c>
      <c r="C236" s="1179"/>
      <c r="D236" s="591" t="s">
        <v>323</v>
      </c>
      <c r="E236" s="591" t="s">
        <v>324</v>
      </c>
      <c r="F236" s="591" t="s">
        <v>325</v>
      </c>
      <c r="G236" s="1179" t="s">
        <v>326</v>
      </c>
      <c r="H236" s="1179"/>
      <c r="I236" s="643" t="s">
        <v>149</v>
      </c>
      <c r="J236" s="643" t="s">
        <v>327</v>
      </c>
      <c r="K236" s="643" t="s">
        <v>328</v>
      </c>
      <c r="L236" s="506" t="s">
        <v>329</v>
      </c>
    </row>
    <row r="237" spans="1:13" ht="27.95" customHeight="1">
      <c r="A237" s="433" t="s">
        <v>307</v>
      </c>
      <c r="B237" s="1174"/>
      <c r="C237" s="1175"/>
      <c r="D237" s="434"/>
      <c r="E237" s="434"/>
      <c r="F237" s="435"/>
      <c r="G237" s="1175"/>
      <c r="H237" s="1175"/>
      <c r="I237" s="436"/>
      <c r="J237" s="495" t="s">
        <v>153</v>
      </c>
      <c r="K237" s="437"/>
      <c r="L237" s="438" t="s">
        <v>153</v>
      </c>
    </row>
    <row r="238" spans="1:13" ht="27.95" customHeight="1">
      <c r="A238" s="433" t="s">
        <v>308</v>
      </c>
      <c r="B238" s="1174"/>
      <c r="C238" s="1175"/>
      <c r="D238" s="644"/>
      <c r="E238" s="644"/>
      <c r="F238" s="644"/>
      <c r="G238" s="1175"/>
      <c r="H238" s="1175"/>
      <c r="I238" s="644"/>
      <c r="J238" s="495" t="s">
        <v>153</v>
      </c>
      <c r="K238" s="644"/>
      <c r="L238" s="438" t="s">
        <v>153</v>
      </c>
    </row>
    <row r="239" spans="1:13" ht="27.95" customHeight="1">
      <c r="A239" s="433" t="s">
        <v>309</v>
      </c>
      <c r="B239" s="1174"/>
      <c r="C239" s="1175"/>
      <c r="D239" s="644"/>
      <c r="E239" s="644"/>
      <c r="F239" s="644"/>
      <c r="G239" s="1175"/>
      <c r="H239" s="1175"/>
      <c r="I239" s="644"/>
      <c r="J239" s="495" t="s">
        <v>153</v>
      </c>
      <c r="K239" s="644"/>
      <c r="L239" s="438" t="s">
        <v>153</v>
      </c>
    </row>
    <row r="240" spans="1:13" ht="27.95" customHeight="1">
      <c r="A240" s="433" t="s">
        <v>330</v>
      </c>
      <c r="B240" s="1174"/>
      <c r="C240" s="1175"/>
      <c r="D240" s="644"/>
      <c r="E240" s="644"/>
      <c r="F240" s="644"/>
      <c r="G240" s="1175"/>
      <c r="H240" s="1175"/>
      <c r="I240" s="644"/>
      <c r="J240" s="495" t="s">
        <v>153</v>
      </c>
      <c r="K240" s="644"/>
      <c r="L240" s="438" t="s">
        <v>153</v>
      </c>
    </row>
    <row r="241" spans="1:15" ht="27.95" customHeight="1">
      <c r="A241" s="433" t="s">
        <v>311</v>
      </c>
      <c r="B241" s="1190"/>
      <c r="C241" s="1191"/>
      <c r="D241" s="645"/>
      <c r="E241" s="645"/>
      <c r="F241" s="645"/>
      <c r="G241" s="1191"/>
      <c r="H241" s="1191"/>
      <c r="I241" s="645"/>
      <c r="J241" s="496" t="s">
        <v>153</v>
      </c>
      <c r="K241" s="645"/>
      <c r="L241" s="439" t="s">
        <v>153</v>
      </c>
    </row>
    <row r="242" spans="1:15" ht="20.100000000000001" customHeight="1">
      <c r="A242" s="433"/>
      <c r="B242" s="145"/>
      <c r="C242" s="588" t="s">
        <v>331</v>
      </c>
      <c r="D242" s="150"/>
      <c r="E242" s="150"/>
      <c r="F242" s="150"/>
      <c r="G242" s="150"/>
      <c r="H242" s="150"/>
      <c r="I242" s="150"/>
      <c r="J242" s="150"/>
      <c r="K242" s="150"/>
      <c r="L242" s="440"/>
    </row>
    <row r="243" spans="1:15" ht="20.100000000000001" customHeight="1">
      <c r="A243" s="441"/>
      <c r="B243" s="181" t="s">
        <v>332</v>
      </c>
      <c r="C243" s="181"/>
      <c r="D243" s="181"/>
      <c r="E243" s="181"/>
      <c r="F243" s="181"/>
      <c r="G243" s="181"/>
      <c r="H243" s="181"/>
      <c r="I243" s="181"/>
      <c r="J243" s="181"/>
      <c r="K243" s="181"/>
      <c r="L243" s="416"/>
    </row>
    <row r="244" spans="1:15" ht="20.100000000000001" customHeight="1">
      <c r="A244" s="441"/>
      <c r="B244" s="1178" t="s">
        <v>322</v>
      </c>
      <c r="C244" s="1179"/>
      <c r="D244" s="1183" t="s">
        <v>333</v>
      </c>
      <c r="E244" s="1183"/>
      <c r="F244" s="1183"/>
      <c r="G244" s="1183"/>
      <c r="H244" s="1183"/>
      <c r="I244" s="1183"/>
      <c r="J244" s="1183"/>
      <c r="K244" s="1183"/>
      <c r="L244" s="1184"/>
    </row>
    <row r="245" spans="1:15" ht="20.100000000000001" customHeight="1">
      <c r="A245" s="433" t="s">
        <v>307</v>
      </c>
      <c r="B245" s="1195" t="str">
        <f>IF(B237="","",B237)</f>
        <v/>
      </c>
      <c r="C245" s="1196"/>
      <c r="D245" s="1355"/>
      <c r="E245" s="1355"/>
      <c r="F245" s="1355"/>
      <c r="G245" s="1355"/>
      <c r="H245" s="1355"/>
      <c r="I245" s="1355"/>
      <c r="J245" s="1355"/>
      <c r="K245" s="1355"/>
      <c r="L245" s="1356"/>
    </row>
    <row r="246" spans="1:15" ht="20.100000000000001" customHeight="1">
      <c r="A246" s="433" t="s">
        <v>308</v>
      </c>
      <c r="B246" s="1195" t="str">
        <f>IF(B238="","",B238)</f>
        <v/>
      </c>
      <c r="C246" s="1196"/>
      <c r="D246" s="1355"/>
      <c r="E246" s="1355"/>
      <c r="F246" s="1355"/>
      <c r="G246" s="1355"/>
      <c r="H246" s="1355"/>
      <c r="I246" s="1355"/>
      <c r="J246" s="1355"/>
      <c r="K246" s="1355"/>
      <c r="L246" s="1356"/>
      <c r="M246" s="181"/>
    </row>
    <row r="247" spans="1:15" ht="20.100000000000001" customHeight="1">
      <c r="A247" s="433" t="s">
        <v>309</v>
      </c>
      <c r="B247" s="1195" t="str">
        <f>IF(B239="","",B239)</f>
        <v/>
      </c>
      <c r="C247" s="1196"/>
      <c r="D247" s="1355"/>
      <c r="E247" s="1355"/>
      <c r="F247" s="1355"/>
      <c r="G247" s="1355"/>
      <c r="H247" s="1355"/>
      <c r="I247" s="1355"/>
      <c r="J247" s="1355"/>
      <c r="K247" s="1355"/>
      <c r="L247" s="1356"/>
      <c r="M247" s="181"/>
      <c r="O247" s="287"/>
    </row>
    <row r="248" spans="1:15" ht="20.100000000000001" customHeight="1">
      <c r="A248" s="433" t="s">
        <v>330</v>
      </c>
      <c r="B248" s="1195" t="str">
        <f>IF(B240="","",B240)</f>
        <v/>
      </c>
      <c r="C248" s="1196"/>
      <c r="D248" s="1355"/>
      <c r="E248" s="1355"/>
      <c r="F248" s="1355"/>
      <c r="G248" s="1355"/>
      <c r="H248" s="1355"/>
      <c r="I248" s="1355"/>
      <c r="J248" s="1355"/>
      <c r="K248" s="1355"/>
      <c r="L248" s="1356"/>
      <c r="M248" s="181"/>
    </row>
    <row r="249" spans="1:15" ht="20.100000000000001" customHeight="1">
      <c r="A249" s="442" t="s">
        <v>311</v>
      </c>
      <c r="B249" s="1353" t="str">
        <f>IF(B241="","",B241)</f>
        <v/>
      </c>
      <c r="C249" s="1354"/>
      <c r="D249" s="1357"/>
      <c r="E249" s="1357"/>
      <c r="F249" s="1357"/>
      <c r="G249" s="1357"/>
      <c r="H249" s="1357"/>
      <c r="I249" s="1357"/>
      <c r="J249" s="1357"/>
      <c r="K249" s="1357"/>
      <c r="L249" s="1358"/>
      <c r="M249" s="181"/>
    </row>
    <row r="250" spans="1:15" ht="20.100000000000001" customHeight="1">
      <c r="A250" s="174" t="s">
        <v>334</v>
      </c>
      <c r="B250" s="175" t="s">
        <v>335</v>
      </c>
      <c r="C250" s="626"/>
      <c r="D250" s="626"/>
      <c r="E250" s="626"/>
      <c r="F250" s="626"/>
      <c r="G250" s="626"/>
      <c r="H250" s="626"/>
      <c r="I250" s="626"/>
      <c r="J250" s="626"/>
      <c r="K250" s="626"/>
      <c r="L250" s="627"/>
    </row>
    <row r="251" spans="1:15" ht="20.100000000000001" customHeight="1">
      <c r="A251" s="276"/>
      <c r="B251" s="183"/>
      <c r="C251" s="505"/>
      <c r="D251" s="183" t="s">
        <v>286</v>
      </c>
      <c r="E251" s="505"/>
      <c r="F251" s="183" t="s">
        <v>287</v>
      </c>
      <c r="G251" s="183"/>
      <c r="H251" s="183"/>
      <c r="I251" s="183"/>
      <c r="J251" s="183"/>
      <c r="K251" s="183"/>
      <c r="L251" s="282"/>
    </row>
    <row r="252" spans="1:15" ht="20.100000000000001" customHeight="1">
      <c r="A252" s="283"/>
      <c r="B252" s="183" t="s">
        <v>321</v>
      </c>
      <c r="C252" s="183"/>
      <c r="D252" s="183"/>
      <c r="E252" s="183"/>
      <c r="F252" s="183"/>
      <c r="G252" s="183"/>
      <c r="H252" s="183"/>
      <c r="I252" s="183"/>
      <c r="J252" s="183"/>
      <c r="K252" s="183"/>
      <c r="L252" s="282"/>
    </row>
    <row r="253" spans="1:15" ht="27.95">
      <c r="A253" s="182"/>
      <c r="B253" s="1178" t="s">
        <v>336</v>
      </c>
      <c r="C253" s="1179"/>
      <c r="D253" s="591" t="s">
        <v>323</v>
      </c>
      <c r="E253" s="591" t="s">
        <v>324</v>
      </c>
      <c r="F253" s="591" t="s">
        <v>325</v>
      </c>
      <c r="G253" s="1179" t="s">
        <v>326</v>
      </c>
      <c r="H253" s="1179"/>
      <c r="I253" s="643" t="s">
        <v>149</v>
      </c>
      <c r="J253" s="643" t="s">
        <v>327</v>
      </c>
      <c r="K253" s="643" t="s">
        <v>328</v>
      </c>
      <c r="L253" s="506" t="s">
        <v>329</v>
      </c>
    </row>
    <row r="254" spans="1:15" ht="27.95" customHeight="1">
      <c r="A254" s="433" t="s">
        <v>307</v>
      </c>
      <c r="B254" s="1174"/>
      <c r="C254" s="1175"/>
      <c r="D254" s="434"/>
      <c r="E254" s="434"/>
      <c r="F254" s="435"/>
      <c r="G254" s="1175"/>
      <c r="H254" s="1175"/>
      <c r="I254" s="436"/>
      <c r="J254" s="495" t="s">
        <v>153</v>
      </c>
      <c r="K254" s="437"/>
      <c r="L254" s="438" t="s">
        <v>153</v>
      </c>
    </row>
    <row r="255" spans="1:15" ht="27.95" customHeight="1">
      <c r="A255" s="433" t="s">
        <v>308</v>
      </c>
      <c r="B255" s="1174"/>
      <c r="C255" s="1175"/>
      <c r="D255" s="644"/>
      <c r="E255" s="644"/>
      <c r="F255" s="644"/>
      <c r="G255" s="1175"/>
      <c r="H255" s="1175"/>
      <c r="I255" s="644"/>
      <c r="J255" s="495" t="s">
        <v>153</v>
      </c>
      <c r="K255" s="644"/>
      <c r="L255" s="438" t="s">
        <v>153</v>
      </c>
    </row>
    <row r="256" spans="1:15" ht="27.95" customHeight="1">
      <c r="A256" s="433" t="s">
        <v>309</v>
      </c>
      <c r="B256" s="1174"/>
      <c r="C256" s="1175"/>
      <c r="D256" s="644"/>
      <c r="E256" s="644"/>
      <c r="F256" s="644"/>
      <c r="G256" s="1175"/>
      <c r="H256" s="1175"/>
      <c r="I256" s="644"/>
      <c r="J256" s="495" t="s">
        <v>153</v>
      </c>
      <c r="K256" s="644"/>
      <c r="L256" s="438" t="s">
        <v>153</v>
      </c>
    </row>
    <row r="257" spans="1:13" ht="27.95" customHeight="1">
      <c r="A257" s="433" t="s">
        <v>330</v>
      </c>
      <c r="B257" s="1174"/>
      <c r="C257" s="1175"/>
      <c r="D257" s="644"/>
      <c r="E257" s="644"/>
      <c r="F257" s="644"/>
      <c r="G257" s="1175"/>
      <c r="H257" s="1175"/>
      <c r="I257" s="644"/>
      <c r="J257" s="495" t="s">
        <v>153</v>
      </c>
      <c r="K257" s="644"/>
      <c r="L257" s="438" t="s">
        <v>153</v>
      </c>
    </row>
    <row r="258" spans="1:13" ht="27.95" customHeight="1">
      <c r="A258" s="433" t="s">
        <v>311</v>
      </c>
      <c r="B258" s="1174"/>
      <c r="C258" s="1175"/>
      <c r="D258" s="645"/>
      <c r="E258" s="645"/>
      <c r="F258" s="645"/>
      <c r="G258" s="1175"/>
      <c r="H258" s="1175"/>
      <c r="I258" s="645"/>
      <c r="J258" s="496" t="s">
        <v>153</v>
      </c>
      <c r="K258" s="645"/>
      <c r="L258" s="439" t="s">
        <v>153</v>
      </c>
    </row>
    <row r="259" spans="1:13" ht="20.100000000000001" customHeight="1">
      <c r="A259" s="433"/>
      <c r="B259" s="145"/>
      <c r="C259" s="588" t="s">
        <v>337</v>
      </c>
      <c r="D259" s="150"/>
      <c r="E259" s="150"/>
      <c r="F259" s="150"/>
      <c r="G259" s="150"/>
      <c r="H259" s="150"/>
      <c r="I259" s="150"/>
      <c r="J259" s="150"/>
      <c r="K259" s="150"/>
      <c r="L259" s="440"/>
    </row>
    <row r="260" spans="1:13" ht="20.100000000000001" customHeight="1">
      <c r="A260" s="441"/>
      <c r="B260" s="181" t="s">
        <v>332</v>
      </c>
      <c r="C260" s="181"/>
      <c r="L260" s="264"/>
    </row>
    <row r="261" spans="1:13" ht="20.100000000000001" customHeight="1">
      <c r="A261" s="441"/>
      <c r="B261" s="1178" t="s">
        <v>336</v>
      </c>
      <c r="C261" s="1179"/>
      <c r="D261" s="1180" t="s">
        <v>333</v>
      </c>
      <c r="E261" s="1181"/>
      <c r="F261" s="1181"/>
      <c r="G261" s="1181"/>
      <c r="H261" s="1181"/>
      <c r="I261" s="1181"/>
      <c r="J261" s="1181"/>
      <c r="K261" s="1181"/>
      <c r="L261" s="1182"/>
    </row>
    <row r="262" spans="1:13" ht="20.100000000000001" customHeight="1">
      <c r="A262" s="433" t="s">
        <v>307</v>
      </c>
      <c r="B262" s="1227" t="str">
        <f>IF(B254="","",B254)</f>
        <v/>
      </c>
      <c r="C262" s="1228"/>
      <c r="D262" s="1224"/>
      <c r="E262" s="1225"/>
      <c r="F262" s="1225"/>
      <c r="G262" s="1225"/>
      <c r="H262" s="1225"/>
      <c r="I262" s="1225"/>
      <c r="J262" s="1225"/>
      <c r="K262" s="1225"/>
      <c r="L262" s="1226"/>
    </row>
    <row r="263" spans="1:13" ht="20.100000000000001" customHeight="1">
      <c r="A263" s="433" t="s">
        <v>308</v>
      </c>
      <c r="B263" s="1335" t="str">
        <f t="shared" ref="B263:B265" si="0">IF(B255="","",B255)</f>
        <v/>
      </c>
      <c r="C263" s="1336"/>
      <c r="D263" s="1337"/>
      <c r="E263" s="1188"/>
      <c r="F263" s="1188"/>
      <c r="G263" s="1188"/>
      <c r="H263" s="1188"/>
      <c r="I263" s="1188"/>
      <c r="J263" s="1188"/>
      <c r="K263" s="1188"/>
      <c r="L263" s="1189"/>
      <c r="M263" s="181"/>
    </row>
    <row r="264" spans="1:13" ht="20.100000000000001" customHeight="1">
      <c r="A264" s="433" t="s">
        <v>309</v>
      </c>
      <c r="B264" s="1335" t="str">
        <f t="shared" si="0"/>
        <v/>
      </c>
      <c r="C264" s="1336"/>
      <c r="D264" s="1337"/>
      <c r="E264" s="1188"/>
      <c r="F264" s="1188"/>
      <c r="G264" s="1188"/>
      <c r="H264" s="1188"/>
      <c r="I264" s="1188"/>
      <c r="J264" s="1188"/>
      <c r="K264" s="1188"/>
      <c r="L264" s="1189"/>
      <c r="M264" s="181"/>
    </row>
    <row r="265" spans="1:13" ht="20.100000000000001" customHeight="1">
      <c r="A265" s="433" t="s">
        <v>330</v>
      </c>
      <c r="B265" s="1335" t="str">
        <f t="shared" si="0"/>
        <v/>
      </c>
      <c r="C265" s="1336"/>
      <c r="D265" s="1337"/>
      <c r="E265" s="1188"/>
      <c r="F265" s="1188"/>
      <c r="G265" s="1188"/>
      <c r="H265" s="1188"/>
      <c r="I265" s="1188"/>
      <c r="J265" s="1188"/>
      <c r="K265" s="1188"/>
      <c r="L265" s="1189"/>
      <c r="M265" s="181"/>
    </row>
    <row r="266" spans="1:13" ht="20.100000000000001" customHeight="1">
      <c r="A266" s="433" t="s">
        <v>311</v>
      </c>
      <c r="B266" s="1335" t="str">
        <f>IF(B258="","",B258)</f>
        <v/>
      </c>
      <c r="C266" s="1336"/>
      <c r="D266" s="1338"/>
      <c r="E266" s="1193"/>
      <c r="F266" s="1193"/>
      <c r="G266" s="1193"/>
      <c r="H266" s="1193"/>
      <c r="I266" s="1193"/>
      <c r="J266" s="1193"/>
      <c r="K266" s="1193"/>
      <c r="L266" s="1194"/>
      <c r="M266" s="181"/>
    </row>
    <row r="267" spans="1:13" ht="20.100000000000001" customHeight="1">
      <c r="A267" s="158"/>
      <c r="B267" s="407"/>
      <c r="C267" s="408"/>
      <c r="D267" s="620"/>
      <c r="E267" s="620"/>
      <c r="F267" s="620"/>
      <c r="G267" s="620"/>
      <c r="H267" s="620"/>
      <c r="I267" s="620"/>
      <c r="J267" s="620"/>
      <c r="K267" s="620"/>
      <c r="L267" s="646"/>
    </row>
    <row r="268" spans="1:13" ht="20.100000000000001" customHeight="1">
      <c r="C268" s="155"/>
      <c r="L268" s="151"/>
    </row>
    <row r="269" spans="1:13" ht="20.100000000000001" customHeight="1">
      <c r="A269" s="154" t="s">
        <v>338</v>
      </c>
      <c r="C269" s="155"/>
      <c r="E269" s="145" t="s">
        <v>339</v>
      </c>
      <c r="L269" s="151"/>
    </row>
    <row r="270" spans="1:13" ht="20.100000000000001" customHeight="1">
      <c r="A270" s="174" t="s">
        <v>340</v>
      </c>
      <c r="B270" s="175" t="s">
        <v>341</v>
      </c>
      <c r="C270" s="626"/>
      <c r="D270" s="626"/>
      <c r="E270" s="626"/>
      <c r="F270" s="626"/>
      <c r="G270" s="626"/>
      <c r="H270" s="626"/>
      <c r="I270" s="626"/>
      <c r="J270" s="626"/>
      <c r="K270" s="626"/>
      <c r="L270" s="627"/>
    </row>
    <row r="271" spans="1:13" ht="80.099999999999994" customHeight="1">
      <c r="A271" s="1244"/>
      <c r="B271" s="1245"/>
      <c r="C271" s="1245"/>
      <c r="D271" s="1245"/>
      <c r="E271" s="1245"/>
      <c r="F271" s="1245"/>
      <c r="G271" s="1245"/>
      <c r="H271" s="1245"/>
      <c r="I271" s="1245"/>
      <c r="J271" s="1245"/>
      <c r="K271" s="1245"/>
      <c r="L271" s="1246"/>
      <c r="M271" s="181"/>
    </row>
    <row r="272" spans="1:13" ht="20.100000000000001" customHeight="1">
      <c r="A272" s="159" t="s">
        <v>342</v>
      </c>
      <c r="B272" s="160" t="s">
        <v>343</v>
      </c>
      <c r="C272" s="160"/>
      <c r="D272" s="160"/>
      <c r="E272" s="160"/>
      <c r="F272" s="160"/>
      <c r="G272" s="160"/>
      <c r="H272" s="160"/>
      <c r="I272" s="160"/>
      <c r="J272" s="160"/>
      <c r="K272" s="160"/>
      <c r="L272" s="161"/>
    </row>
    <row r="273" spans="1:13" ht="20.100000000000001" customHeight="1">
      <c r="A273" s="191"/>
      <c r="B273" s="228" t="s">
        <v>264</v>
      </c>
      <c r="C273" s="229"/>
      <c r="D273" s="229"/>
      <c r="E273" s="229"/>
      <c r="F273" s="229"/>
      <c r="G273" s="229"/>
      <c r="H273" s="229"/>
      <c r="I273" s="229"/>
      <c r="J273" s="229"/>
      <c r="K273" s="229"/>
      <c r="L273" s="230"/>
    </row>
    <row r="274" spans="1:13" ht="20.100000000000001" customHeight="1">
      <c r="A274" s="231"/>
      <c r="B274" s="505"/>
      <c r="C274" s="232" t="s">
        <v>265</v>
      </c>
      <c r="D274" s="233"/>
      <c r="E274" s="233"/>
      <c r="F274" s="233"/>
      <c r="G274" s="233"/>
      <c r="H274" s="233"/>
      <c r="I274" s="233"/>
      <c r="J274" s="233"/>
      <c r="K274" s="233"/>
      <c r="L274" s="234"/>
    </row>
    <row r="275" spans="1:13" ht="20.100000000000001" customHeight="1">
      <c r="A275" s="235"/>
      <c r="B275" s="505"/>
      <c r="C275" s="181" t="s">
        <v>266</v>
      </c>
      <c r="D275" s="401"/>
      <c r="E275" s="401"/>
      <c r="F275" s="401"/>
      <c r="G275" s="401"/>
      <c r="H275" s="401"/>
      <c r="I275" s="401"/>
      <c r="J275" s="401"/>
      <c r="K275" s="401"/>
      <c r="L275" s="236"/>
    </row>
    <row r="276" spans="1:13" ht="20.100000000000001" customHeight="1">
      <c r="A276" s="237"/>
      <c r="B276" s="753"/>
      <c r="C276" s="238" t="s">
        <v>267</v>
      </c>
      <c r="D276" s="239"/>
      <c r="E276" s="239"/>
      <c r="F276" s="239"/>
      <c r="G276" s="239"/>
      <c r="H276" s="240"/>
      <c r="I276" s="241" t="s">
        <v>268</v>
      </c>
      <c r="J276" s="1247"/>
      <c r="K276" s="1247"/>
      <c r="L276" s="242" t="s">
        <v>269</v>
      </c>
    </row>
    <row r="277" spans="1:13" ht="20.100000000000001" customHeight="1">
      <c r="A277" s="174" t="s">
        <v>344</v>
      </c>
      <c r="B277" s="175" t="s">
        <v>345</v>
      </c>
      <c r="C277" s="217"/>
      <c r="D277" s="217"/>
      <c r="E277" s="217"/>
      <c r="F277" s="217"/>
      <c r="G277" s="217"/>
      <c r="H277" s="217"/>
      <c r="I277" s="227"/>
      <c r="J277" s="217"/>
      <c r="K277" s="217"/>
      <c r="L277" s="218"/>
    </row>
    <row r="278" spans="1:13" ht="20.100000000000001" customHeight="1">
      <c r="A278" s="235"/>
      <c r="B278" s="505"/>
      <c r="C278" s="404" t="s">
        <v>277</v>
      </c>
      <c r="D278" s="404"/>
      <c r="E278" s="589" t="s">
        <v>346</v>
      </c>
      <c r="F278" s="1400" t="s">
        <v>153</v>
      </c>
      <c r="G278" s="1400"/>
      <c r="H278" s="1026"/>
      <c r="I278" s="647"/>
      <c r="J278" s="648"/>
      <c r="K278" s="404"/>
      <c r="L278" s="631"/>
      <c r="M278" s="181"/>
    </row>
    <row r="279" spans="1:13" ht="20.100000000000001" customHeight="1">
      <c r="A279" s="235"/>
      <c r="B279" s="505"/>
      <c r="C279" s="404" t="s">
        <v>347</v>
      </c>
      <c r="D279" s="404"/>
      <c r="E279" s="589" t="s">
        <v>346</v>
      </c>
      <c r="F279" s="1401" t="s">
        <v>153</v>
      </c>
      <c r="G279" s="1401"/>
      <c r="H279" s="1027"/>
      <c r="I279" s="404"/>
      <c r="J279" s="404"/>
      <c r="K279" s="404"/>
      <c r="L279" s="631"/>
      <c r="M279" s="181"/>
    </row>
    <row r="280" spans="1:13" ht="20.100000000000001" customHeight="1">
      <c r="A280" s="235"/>
      <c r="B280" s="505"/>
      <c r="C280" s="404" t="s">
        <v>278</v>
      </c>
      <c r="D280" s="404"/>
      <c r="E280" s="404"/>
      <c r="F280" s="404"/>
      <c r="G280" s="404"/>
      <c r="H280" s="404"/>
      <c r="I280" s="404"/>
      <c r="J280" s="404"/>
      <c r="K280" s="404"/>
      <c r="L280" s="631"/>
      <c r="M280" s="181"/>
    </row>
    <row r="281" spans="1:13" ht="20.100000000000001" customHeight="1">
      <c r="A281" s="235"/>
      <c r="B281" s="505"/>
      <c r="C281" s="404" t="s">
        <v>279</v>
      </c>
      <c r="D281" s="404"/>
      <c r="E281" s="404"/>
      <c r="F281" s="649"/>
      <c r="G281" s="649"/>
      <c r="H281" s="649"/>
      <c r="I281" s="649"/>
      <c r="J281" s="649"/>
      <c r="K281" s="649"/>
      <c r="L281" s="631" t="s">
        <v>56</v>
      </c>
    </row>
    <row r="282" spans="1:13" ht="20.100000000000001" customHeight="1">
      <c r="A282" s="237"/>
      <c r="B282" s="409"/>
      <c r="C282" s="632" t="s">
        <v>348</v>
      </c>
      <c r="D282" s="632"/>
      <c r="E282" s="632"/>
      <c r="F282" s="632"/>
      <c r="G282" s="632"/>
      <c r="H282" s="632"/>
      <c r="I282" s="632"/>
      <c r="J282" s="632"/>
      <c r="K282" s="632"/>
      <c r="L282" s="634"/>
    </row>
    <row r="283" spans="1:13" ht="20.100000000000001" customHeight="1">
      <c r="A283" s="157" t="s">
        <v>349</v>
      </c>
      <c r="B283" s="1210" t="s">
        <v>350</v>
      </c>
      <c r="C283" s="1210"/>
      <c r="D283" s="1210"/>
      <c r="E283" s="1210"/>
      <c r="F283" s="1210"/>
      <c r="G283" s="1210"/>
      <c r="H283" s="1210"/>
      <c r="I283" s="1210"/>
      <c r="J283" s="1210"/>
      <c r="K283" s="1210"/>
      <c r="L283" s="1248"/>
    </row>
    <row r="284" spans="1:13" ht="60" customHeight="1">
      <c r="A284" s="1213"/>
      <c r="B284" s="1214"/>
      <c r="C284" s="1214"/>
      <c r="D284" s="1214"/>
      <c r="E284" s="1214"/>
      <c r="F284" s="1214"/>
      <c r="G284" s="1214"/>
      <c r="H284" s="1214"/>
      <c r="I284" s="1214"/>
      <c r="J284" s="1214"/>
      <c r="K284" s="1214"/>
      <c r="L284" s="1215"/>
    </row>
    <row r="285" spans="1:13" ht="20.100000000000001" customHeight="1">
      <c r="A285" s="243" t="s">
        <v>351</v>
      </c>
      <c r="B285" s="244" t="s">
        <v>271</v>
      </c>
      <c r="C285" s="628"/>
      <c r="D285" s="1238"/>
      <c r="E285" s="1239"/>
      <c r="F285" s="245" t="s">
        <v>202</v>
      </c>
      <c r="G285" s="1239"/>
      <c r="H285" s="1239"/>
      <c r="I285" s="1239"/>
      <c r="J285" s="629"/>
      <c r="K285" s="246"/>
      <c r="L285" s="247"/>
    </row>
    <row r="286" spans="1:13" ht="20.100000000000001" customHeight="1">
      <c r="A286" s="159" t="s">
        <v>352</v>
      </c>
      <c r="B286" s="186" t="s">
        <v>353</v>
      </c>
      <c r="C286" s="650"/>
      <c r="D286" s="267" t="s">
        <v>354</v>
      </c>
      <c r="E286" s="268"/>
      <c r="F286" s="269"/>
      <c r="G286" s="268" t="s">
        <v>225</v>
      </c>
      <c r="H286" s="268"/>
      <c r="I286" s="268"/>
      <c r="J286" s="268"/>
      <c r="K286" s="268"/>
      <c r="L286" s="270"/>
    </row>
    <row r="287" spans="1:13" ht="20.100000000000001" customHeight="1">
      <c r="A287" s="271"/>
      <c r="B287" s="251"/>
      <c r="C287" s="634"/>
      <c r="D287" s="1240" t="s">
        <v>355</v>
      </c>
      <c r="E287" s="1241"/>
      <c r="F287" s="252"/>
      <c r="G287" s="272" t="s">
        <v>225</v>
      </c>
      <c r="H287" s="1242" t="s">
        <v>356</v>
      </c>
      <c r="I287" s="1242"/>
      <c r="J287" s="1243"/>
      <c r="K287" s="1243"/>
      <c r="L287" s="273" t="s">
        <v>56</v>
      </c>
    </row>
    <row r="288" spans="1:13" ht="39.950000000000003" customHeight="1">
      <c r="A288" s="159" t="s">
        <v>357</v>
      </c>
      <c r="B288" s="1222" t="s">
        <v>358</v>
      </c>
      <c r="C288" s="1222"/>
      <c r="D288" s="1222"/>
      <c r="E288" s="1222"/>
      <c r="F288" s="1222"/>
      <c r="G288" s="1222"/>
      <c r="H288" s="1222"/>
      <c r="I288" s="1222"/>
      <c r="J288" s="1222"/>
      <c r="K288" s="1222"/>
      <c r="L288" s="1223"/>
    </row>
    <row r="289" spans="1:14" ht="80.099999999999994" customHeight="1">
      <c r="A289" s="1213"/>
      <c r="B289" s="1216"/>
      <c r="C289" s="1216"/>
      <c r="D289" s="1216"/>
      <c r="E289" s="1216"/>
      <c r="F289" s="1216"/>
      <c r="G289" s="1216"/>
      <c r="H289" s="1216"/>
      <c r="I289" s="1216"/>
      <c r="J289" s="1216"/>
      <c r="K289" s="1216"/>
      <c r="L289" s="1217"/>
    </row>
    <row r="290" spans="1:14" ht="20.100000000000001" customHeight="1">
      <c r="A290" s="159" t="s">
        <v>359</v>
      </c>
      <c r="B290" s="227" t="s">
        <v>360</v>
      </c>
      <c r="C290" s="227"/>
      <c r="D290" s="227"/>
      <c r="E290" s="227"/>
      <c r="F290" s="651"/>
      <c r="G290" s="651"/>
      <c r="H290" s="651"/>
      <c r="I290" s="651"/>
      <c r="J290" s="651"/>
      <c r="K290" s="651"/>
      <c r="L290" s="650"/>
    </row>
    <row r="291" spans="1:14" ht="20.100000000000001" customHeight="1">
      <c r="A291" s="165"/>
      <c r="B291" s="1176" t="s">
        <v>361</v>
      </c>
      <c r="C291" s="1176"/>
      <c r="D291" s="1225"/>
      <c r="E291" s="1225"/>
      <c r="F291" s="1225"/>
      <c r="G291" s="1225"/>
      <c r="H291" s="1225"/>
      <c r="I291" s="1225"/>
      <c r="J291" s="1225"/>
      <c r="K291" s="1225"/>
      <c r="L291" s="1226"/>
    </row>
    <row r="292" spans="1:14" ht="20.100000000000001" customHeight="1">
      <c r="A292" s="165"/>
      <c r="B292" s="1176" t="s">
        <v>241</v>
      </c>
      <c r="C292" s="1176"/>
      <c r="D292" s="265"/>
      <c r="E292" s="265"/>
      <c r="F292" s="265"/>
      <c r="G292" s="265"/>
      <c r="H292" s="265"/>
      <c r="I292" s="265"/>
      <c r="J292" s="265"/>
      <c r="K292" s="265"/>
      <c r="L292" s="266"/>
    </row>
    <row r="293" spans="1:14" ht="20.100000000000001" customHeight="1">
      <c r="A293" s="165"/>
      <c r="B293" s="1176" t="s">
        <v>362</v>
      </c>
      <c r="C293" s="1176"/>
      <c r="D293" s="1197"/>
      <c r="E293" s="1197"/>
      <c r="F293" s="1197"/>
      <c r="G293" s="1197"/>
      <c r="H293" s="1197"/>
      <c r="I293" s="1197"/>
      <c r="J293" s="1197"/>
      <c r="K293" s="1197"/>
      <c r="L293" s="1198"/>
    </row>
    <row r="294" spans="1:14" ht="20.100000000000001" customHeight="1">
      <c r="A294" s="165"/>
      <c r="B294" s="1176" t="s">
        <v>363</v>
      </c>
      <c r="C294" s="1176"/>
      <c r="D294" s="1188"/>
      <c r="E294" s="1188"/>
      <c r="F294" s="1188"/>
      <c r="G294" s="1188"/>
      <c r="H294" s="1188"/>
      <c r="I294" s="1188"/>
      <c r="J294" s="1188"/>
      <c r="K294" s="1188"/>
      <c r="L294" s="1189"/>
    </row>
    <row r="295" spans="1:14" ht="20.100000000000001" customHeight="1">
      <c r="A295" s="165"/>
      <c r="B295" s="403"/>
      <c r="C295" s="443" t="s">
        <v>243</v>
      </c>
      <c r="D295" s="421"/>
      <c r="E295" s="280" t="s">
        <v>244</v>
      </c>
      <c r="F295" s="422"/>
      <c r="G295" s="432" t="s">
        <v>245</v>
      </c>
      <c r="H295" s="280"/>
      <c r="I295" s="426"/>
      <c r="J295" s="1159" t="s">
        <v>246</v>
      </c>
      <c r="K295" s="1159"/>
      <c r="L295" s="423"/>
      <c r="M295" s="181"/>
      <c r="N295" s="181"/>
    </row>
    <row r="296" spans="1:14" ht="20.100000000000001" customHeight="1">
      <c r="A296" s="165"/>
      <c r="B296" s="1235" t="s">
        <v>364</v>
      </c>
      <c r="C296" s="1235"/>
      <c r="D296" s="1236"/>
      <c r="E296" s="1236"/>
      <c r="F296" s="1236"/>
      <c r="G296" s="1236"/>
      <c r="H296" s="1236"/>
      <c r="I296" s="1236"/>
      <c r="J296" s="1236"/>
      <c r="K296" s="1236"/>
      <c r="L296" s="1237"/>
    </row>
    <row r="297" spans="1:14" ht="20.100000000000001" customHeight="1">
      <c r="A297" s="197"/>
      <c r="B297" s="1233" t="s">
        <v>365</v>
      </c>
      <c r="C297" s="1233"/>
      <c r="D297" s="1233"/>
      <c r="E297" s="1233"/>
      <c r="F297" s="1233"/>
      <c r="G297" s="1233"/>
      <c r="H297" s="1233"/>
      <c r="I297" s="1233"/>
      <c r="J297" s="1233"/>
      <c r="K297" s="1233"/>
      <c r="L297" s="1234"/>
    </row>
    <row r="298" spans="1:14" ht="20.100000000000001" customHeight="1">
      <c r="A298" s="165"/>
      <c r="B298" s="1176" t="s">
        <v>361</v>
      </c>
      <c r="C298" s="1176"/>
      <c r="D298" s="1188"/>
      <c r="E298" s="1188"/>
      <c r="F298" s="1188"/>
      <c r="G298" s="1188"/>
      <c r="H298" s="1188"/>
      <c r="I298" s="1188"/>
      <c r="J298" s="1188"/>
      <c r="K298" s="1188"/>
      <c r="L298" s="1189"/>
    </row>
    <row r="299" spans="1:14" ht="20.100000000000001" customHeight="1">
      <c r="A299" s="165"/>
      <c r="B299" s="1176" t="s">
        <v>241</v>
      </c>
      <c r="C299" s="1176"/>
      <c r="D299" s="265"/>
      <c r="E299" s="265"/>
      <c r="F299" s="265"/>
      <c r="G299" s="265"/>
      <c r="H299" s="265"/>
      <c r="I299" s="265"/>
      <c r="J299" s="265"/>
      <c r="K299" s="265"/>
      <c r="L299" s="266"/>
    </row>
    <row r="300" spans="1:14" ht="20.100000000000001" customHeight="1">
      <c r="A300" s="165"/>
      <c r="B300" s="1176" t="s">
        <v>362</v>
      </c>
      <c r="C300" s="1176"/>
      <c r="D300" s="1197"/>
      <c r="E300" s="1197"/>
      <c r="F300" s="1197"/>
      <c r="G300" s="1197"/>
      <c r="H300" s="1197"/>
      <c r="I300" s="1197"/>
      <c r="J300" s="1197"/>
      <c r="K300" s="1197"/>
      <c r="L300" s="1198"/>
    </row>
    <row r="301" spans="1:14" ht="20.100000000000001" customHeight="1">
      <c r="A301" s="165"/>
      <c r="B301" s="1176" t="s">
        <v>363</v>
      </c>
      <c r="C301" s="1176"/>
      <c r="D301" s="1188"/>
      <c r="E301" s="1188"/>
      <c r="F301" s="1188"/>
      <c r="G301" s="1188"/>
      <c r="H301" s="1188"/>
      <c r="I301" s="1188"/>
      <c r="J301" s="1188"/>
      <c r="K301" s="1188"/>
      <c r="L301" s="1189"/>
    </row>
    <row r="302" spans="1:14" ht="20.100000000000001" customHeight="1">
      <c r="A302" s="165"/>
      <c r="B302" s="403"/>
      <c r="C302" s="443" t="s">
        <v>243</v>
      </c>
      <c r="D302" s="421"/>
      <c r="E302" s="280" t="s">
        <v>244</v>
      </c>
      <c r="F302" s="422"/>
      <c r="G302" s="432" t="s">
        <v>245</v>
      </c>
      <c r="H302" s="280"/>
      <c r="I302" s="426"/>
      <c r="J302" s="1159" t="s">
        <v>246</v>
      </c>
      <c r="K302" s="1159"/>
      <c r="L302" s="423"/>
      <c r="M302" s="181"/>
    </row>
    <row r="303" spans="1:14" ht="20.100000000000001" customHeight="1">
      <c r="A303" s="158"/>
      <c r="B303" s="1199" t="s">
        <v>364</v>
      </c>
      <c r="C303" s="1199"/>
      <c r="D303" s="1200"/>
      <c r="E303" s="1200"/>
      <c r="F303" s="1200"/>
      <c r="G303" s="1200"/>
      <c r="H303" s="1200"/>
      <c r="I303" s="1200"/>
      <c r="J303" s="1200"/>
      <c r="K303" s="1200"/>
      <c r="L303" s="1201"/>
    </row>
    <row r="304" spans="1:14" ht="20.100000000000001" customHeight="1">
      <c r="A304" s="165"/>
      <c r="B304" s="1176" t="s">
        <v>361</v>
      </c>
      <c r="C304" s="1176"/>
      <c r="D304" s="1188"/>
      <c r="E304" s="1188"/>
      <c r="F304" s="1188"/>
      <c r="G304" s="1188"/>
      <c r="H304" s="1188"/>
      <c r="I304" s="1188"/>
      <c r="J304" s="1188"/>
      <c r="K304" s="1188"/>
      <c r="L304" s="1189"/>
    </row>
    <row r="305" spans="1:13" ht="20.100000000000001" customHeight="1">
      <c r="A305" s="165"/>
      <c r="B305" s="1176" t="s">
        <v>241</v>
      </c>
      <c r="C305" s="1176"/>
      <c r="D305" s="265"/>
      <c r="E305" s="265"/>
      <c r="F305" s="265"/>
      <c r="G305" s="265"/>
      <c r="H305" s="265"/>
      <c r="I305" s="265"/>
      <c r="J305" s="265"/>
      <c r="K305" s="265"/>
      <c r="L305" s="266"/>
    </row>
    <row r="306" spans="1:13" ht="20.100000000000001" customHeight="1">
      <c r="A306" s="165"/>
      <c r="B306" s="1176" t="s">
        <v>362</v>
      </c>
      <c r="C306" s="1176"/>
      <c r="D306" s="1197"/>
      <c r="E306" s="1197"/>
      <c r="F306" s="1197"/>
      <c r="G306" s="1197"/>
      <c r="H306" s="1197"/>
      <c r="I306" s="1197"/>
      <c r="J306" s="1197"/>
      <c r="K306" s="1197"/>
      <c r="L306" s="1198"/>
    </row>
    <row r="307" spans="1:13" ht="20.100000000000001" customHeight="1">
      <c r="A307" s="165"/>
      <c r="B307" s="1176" t="s">
        <v>363</v>
      </c>
      <c r="C307" s="1176"/>
      <c r="D307" s="1188"/>
      <c r="E307" s="1188"/>
      <c r="F307" s="1188"/>
      <c r="G307" s="1188"/>
      <c r="H307" s="1188"/>
      <c r="I307" s="1188"/>
      <c r="J307" s="1188"/>
      <c r="K307" s="1188"/>
      <c r="L307" s="1189"/>
    </row>
    <row r="308" spans="1:13" ht="20.100000000000001" customHeight="1">
      <c r="A308" s="165"/>
      <c r="B308" s="403"/>
      <c r="C308" s="443" t="s">
        <v>243</v>
      </c>
      <c r="D308" s="421"/>
      <c r="E308" s="280" t="s">
        <v>244</v>
      </c>
      <c r="F308" s="422"/>
      <c r="G308" s="432" t="s">
        <v>245</v>
      </c>
      <c r="H308" s="280"/>
      <c r="I308" s="426"/>
      <c r="J308" s="1159" t="s">
        <v>246</v>
      </c>
      <c r="K308" s="1159"/>
      <c r="L308" s="423"/>
      <c r="M308" s="181"/>
    </row>
    <row r="309" spans="1:13" ht="20.100000000000001" customHeight="1">
      <c r="A309" s="158"/>
      <c r="B309" s="1199" t="s">
        <v>364</v>
      </c>
      <c r="C309" s="1199"/>
      <c r="D309" s="1200"/>
      <c r="E309" s="1200"/>
      <c r="F309" s="1200"/>
      <c r="G309" s="1200"/>
      <c r="H309" s="1200"/>
      <c r="I309" s="1200"/>
      <c r="J309" s="1200"/>
      <c r="K309" s="1200"/>
      <c r="L309" s="1201"/>
    </row>
    <row r="310" spans="1:13" ht="20.100000000000001" customHeight="1">
      <c r="A310" s="165"/>
      <c r="B310" s="1176" t="s">
        <v>361</v>
      </c>
      <c r="C310" s="1176"/>
      <c r="D310" s="1188"/>
      <c r="E310" s="1188"/>
      <c r="F310" s="1188"/>
      <c r="G310" s="1188"/>
      <c r="H310" s="1188"/>
      <c r="I310" s="1188"/>
      <c r="J310" s="1188"/>
      <c r="K310" s="1188"/>
      <c r="L310" s="1189"/>
    </row>
    <row r="311" spans="1:13" ht="20.100000000000001" customHeight="1">
      <c r="A311" s="165"/>
      <c r="B311" s="1176" t="s">
        <v>241</v>
      </c>
      <c r="C311" s="1176"/>
      <c r="D311" s="265"/>
      <c r="E311" s="265"/>
      <c r="F311" s="265"/>
      <c r="G311" s="265"/>
      <c r="H311" s="265"/>
      <c r="I311" s="265"/>
      <c r="J311" s="265"/>
      <c r="K311" s="265"/>
      <c r="L311" s="266"/>
    </row>
    <row r="312" spans="1:13" ht="20.100000000000001" customHeight="1">
      <c r="A312" s="165"/>
      <c r="B312" s="1176" t="s">
        <v>362</v>
      </c>
      <c r="C312" s="1176"/>
      <c r="D312" s="1197"/>
      <c r="E312" s="1197"/>
      <c r="F312" s="1197"/>
      <c r="G312" s="1197"/>
      <c r="H312" s="1197"/>
      <c r="I312" s="1197"/>
      <c r="J312" s="1197"/>
      <c r="K312" s="1197"/>
      <c r="L312" s="1198"/>
    </row>
    <row r="313" spans="1:13" ht="20.100000000000001" customHeight="1">
      <c r="A313" s="165"/>
      <c r="B313" s="1176" t="s">
        <v>363</v>
      </c>
      <c r="C313" s="1176"/>
      <c r="D313" s="1188"/>
      <c r="E313" s="1188"/>
      <c r="F313" s="1188"/>
      <c r="G313" s="1188"/>
      <c r="H313" s="1188"/>
      <c r="I313" s="1188"/>
      <c r="J313" s="1188"/>
      <c r="K313" s="1188"/>
      <c r="L313" s="1189"/>
    </row>
    <row r="314" spans="1:13" ht="20.100000000000001" customHeight="1">
      <c r="A314" s="165"/>
      <c r="B314" s="403"/>
      <c r="C314" s="443" t="s">
        <v>243</v>
      </c>
      <c r="D314" s="421"/>
      <c r="E314" s="280" t="s">
        <v>244</v>
      </c>
      <c r="F314" s="422"/>
      <c r="G314" s="432" t="s">
        <v>245</v>
      </c>
      <c r="H314" s="280"/>
      <c r="I314" s="426"/>
      <c r="J314" s="1159" t="s">
        <v>246</v>
      </c>
      <c r="K314" s="1159"/>
      <c r="L314" s="423"/>
      <c r="M314" s="181"/>
    </row>
    <row r="315" spans="1:13" ht="20.100000000000001" customHeight="1">
      <c r="A315" s="158"/>
      <c r="B315" s="1199" t="s">
        <v>364</v>
      </c>
      <c r="C315" s="1199"/>
      <c r="D315" s="1200"/>
      <c r="E315" s="1200"/>
      <c r="F315" s="1200"/>
      <c r="G315" s="1200"/>
      <c r="H315" s="1200"/>
      <c r="I315" s="1200"/>
      <c r="J315" s="1200"/>
      <c r="K315" s="1200"/>
      <c r="L315" s="1201"/>
    </row>
    <row r="316" spans="1:13" ht="20.100000000000001" customHeight="1">
      <c r="A316" s="174" t="s">
        <v>366</v>
      </c>
      <c r="B316" s="175" t="s">
        <v>367</v>
      </c>
      <c r="C316" s="626"/>
      <c r="D316" s="626"/>
      <c r="E316" s="626"/>
      <c r="F316" s="626"/>
      <c r="G316" s="626"/>
      <c r="H316" s="626"/>
      <c r="I316" s="626"/>
      <c r="J316" s="626"/>
      <c r="K316" s="626"/>
      <c r="L316" s="627"/>
    </row>
    <row r="317" spans="1:13" ht="20.100000000000001" customHeight="1">
      <c r="A317" s="276"/>
      <c r="B317" s="183"/>
      <c r="C317" s="505"/>
      <c r="D317" s="183" t="s">
        <v>286</v>
      </c>
      <c r="E317" s="505"/>
      <c r="F317" s="183" t="s">
        <v>287</v>
      </c>
      <c r="G317" s="183"/>
      <c r="H317" s="183"/>
      <c r="I317" s="183"/>
      <c r="J317" s="183"/>
      <c r="K317" s="183"/>
      <c r="L317" s="282"/>
    </row>
    <row r="318" spans="1:13" ht="20.100000000000001" customHeight="1">
      <c r="A318" s="283"/>
      <c r="B318" s="183" t="s">
        <v>321</v>
      </c>
      <c r="C318" s="183"/>
      <c r="D318" s="183"/>
      <c r="E318" s="183"/>
      <c r="F318" s="183"/>
      <c r="G318" s="183"/>
      <c r="H318" s="183"/>
      <c r="I318" s="183"/>
      <c r="J318" s="183"/>
      <c r="K318" s="183"/>
      <c r="L318" s="282"/>
    </row>
    <row r="319" spans="1:13" ht="27.95">
      <c r="A319" s="652"/>
      <c r="B319" s="1178" t="s">
        <v>336</v>
      </c>
      <c r="C319" s="1179"/>
      <c r="D319" s="591" t="s">
        <v>323</v>
      </c>
      <c r="E319" s="591" t="s">
        <v>324</v>
      </c>
      <c r="F319" s="591" t="s">
        <v>325</v>
      </c>
      <c r="G319" s="1179" t="s">
        <v>326</v>
      </c>
      <c r="H319" s="1179"/>
      <c r="I319" s="643" t="s">
        <v>149</v>
      </c>
      <c r="J319" s="643" t="s">
        <v>327</v>
      </c>
      <c r="K319" s="643" t="s">
        <v>328</v>
      </c>
      <c r="L319" s="506" t="s">
        <v>329</v>
      </c>
    </row>
    <row r="320" spans="1:13" ht="27.95" customHeight="1">
      <c r="A320" s="433" t="s">
        <v>307</v>
      </c>
      <c r="B320" s="1174"/>
      <c r="C320" s="1175"/>
      <c r="D320" s="434"/>
      <c r="E320" s="434"/>
      <c r="F320" s="435"/>
      <c r="G320" s="1175"/>
      <c r="H320" s="1175"/>
      <c r="I320" s="436"/>
      <c r="J320" s="497" t="s">
        <v>153</v>
      </c>
      <c r="K320" s="437"/>
      <c r="L320" s="438" t="s">
        <v>153</v>
      </c>
    </row>
    <row r="321" spans="1:13" ht="27.95" customHeight="1">
      <c r="A321" s="433" t="s">
        <v>308</v>
      </c>
      <c r="B321" s="1174"/>
      <c r="C321" s="1175"/>
      <c r="D321" s="644"/>
      <c r="E321" s="644"/>
      <c r="F321" s="644"/>
      <c r="G321" s="1175"/>
      <c r="H321" s="1175"/>
      <c r="I321" s="644"/>
      <c r="J321" s="497" t="s">
        <v>153</v>
      </c>
      <c r="K321" s="644"/>
      <c r="L321" s="438" t="s">
        <v>153</v>
      </c>
    </row>
    <row r="322" spans="1:13" ht="27.95" customHeight="1">
      <c r="A322" s="433" t="s">
        <v>309</v>
      </c>
      <c r="B322" s="1174"/>
      <c r="C322" s="1175"/>
      <c r="D322" s="644"/>
      <c r="E322" s="644"/>
      <c r="F322" s="644"/>
      <c r="G322" s="1175"/>
      <c r="H322" s="1175"/>
      <c r="I322" s="644"/>
      <c r="J322" s="497" t="s">
        <v>153</v>
      </c>
      <c r="K322" s="644"/>
      <c r="L322" s="438" t="s">
        <v>153</v>
      </c>
    </row>
    <row r="323" spans="1:13" ht="27.95" customHeight="1">
      <c r="A323" s="433" t="s">
        <v>330</v>
      </c>
      <c r="B323" s="1174"/>
      <c r="C323" s="1175"/>
      <c r="D323" s="644"/>
      <c r="E323" s="644"/>
      <c r="F323" s="644"/>
      <c r="G323" s="1175"/>
      <c r="H323" s="1175"/>
      <c r="I323" s="644"/>
      <c r="J323" s="497" t="s">
        <v>153</v>
      </c>
      <c r="K323" s="644"/>
      <c r="L323" s="438" t="s">
        <v>153</v>
      </c>
    </row>
    <row r="324" spans="1:13" ht="27.95" customHeight="1">
      <c r="A324" s="433" t="s">
        <v>311</v>
      </c>
      <c r="B324" s="1174"/>
      <c r="C324" s="1175"/>
      <c r="D324" s="645"/>
      <c r="E324" s="645"/>
      <c r="F324" s="645"/>
      <c r="G324" s="1175"/>
      <c r="H324" s="1175"/>
      <c r="I324" s="645"/>
      <c r="J324" s="497" t="s">
        <v>153</v>
      </c>
      <c r="K324" s="645"/>
      <c r="L324" s="438" t="s">
        <v>153</v>
      </c>
    </row>
    <row r="325" spans="1:13" ht="20.100000000000001" customHeight="1">
      <c r="A325" s="433"/>
      <c r="B325" s="145"/>
      <c r="C325" s="588" t="s">
        <v>337</v>
      </c>
      <c r="D325" s="150"/>
      <c r="E325" s="150"/>
      <c r="F325" s="150"/>
      <c r="G325" s="150"/>
      <c r="H325" s="150"/>
      <c r="I325" s="150"/>
      <c r="J325" s="150"/>
      <c r="K325" s="150"/>
      <c r="L325" s="440"/>
    </row>
    <row r="326" spans="1:13" ht="20.100000000000001" customHeight="1">
      <c r="A326" s="445"/>
      <c r="B326" s="232" t="s">
        <v>332</v>
      </c>
      <c r="C326" s="232"/>
      <c r="D326" s="232"/>
      <c r="E326" s="232"/>
      <c r="F326" s="232"/>
      <c r="G326" s="232"/>
      <c r="H326" s="232"/>
      <c r="I326" s="232"/>
      <c r="J326" s="232"/>
      <c r="K326" s="232"/>
      <c r="L326" s="444"/>
    </row>
    <row r="327" spans="1:13" ht="20.100000000000001" customHeight="1">
      <c r="A327" s="441"/>
      <c r="B327" s="1178" t="s">
        <v>336</v>
      </c>
      <c r="C327" s="1179"/>
      <c r="D327" s="1180" t="s">
        <v>368</v>
      </c>
      <c r="E327" s="1181"/>
      <c r="F327" s="1181"/>
      <c r="G327" s="1181"/>
      <c r="H327" s="1181"/>
      <c r="I327" s="1181"/>
      <c r="J327" s="1181"/>
      <c r="K327" s="1181"/>
      <c r="L327" s="1182"/>
    </row>
    <row r="328" spans="1:13" ht="20.100000000000001" customHeight="1">
      <c r="A328" s="433" t="s">
        <v>307</v>
      </c>
      <c r="B328" s="1185" t="str">
        <f>IF(B320="","",B320)</f>
        <v/>
      </c>
      <c r="C328" s="1186"/>
      <c r="D328" s="1187"/>
      <c r="E328" s="1188"/>
      <c r="F328" s="1188"/>
      <c r="G328" s="1188"/>
      <c r="H328" s="1188"/>
      <c r="I328" s="1188"/>
      <c r="J328" s="1188"/>
      <c r="K328" s="1188"/>
      <c r="L328" s="1189"/>
    </row>
    <row r="329" spans="1:13" ht="20.100000000000001" customHeight="1">
      <c r="A329" s="433" t="s">
        <v>308</v>
      </c>
      <c r="B329" s="1174" t="str">
        <f t="shared" ref="B329:B331" si="1">IF(B321="","",B321)</f>
        <v/>
      </c>
      <c r="C329" s="1175"/>
      <c r="D329" s="1187"/>
      <c r="E329" s="1188"/>
      <c r="F329" s="1188"/>
      <c r="G329" s="1188"/>
      <c r="H329" s="1188"/>
      <c r="I329" s="1188"/>
      <c r="J329" s="1188"/>
      <c r="K329" s="1188"/>
      <c r="L329" s="1189"/>
      <c r="M329" s="181"/>
    </row>
    <row r="330" spans="1:13" ht="20.100000000000001" customHeight="1">
      <c r="A330" s="433" t="s">
        <v>309</v>
      </c>
      <c r="B330" s="1174" t="str">
        <f t="shared" si="1"/>
        <v/>
      </c>
      <c r="C330" s="1175"/>
      <c r="D330" s="1187"/>
      <c r="E330" s="1188"/>
      <c r="F330" s="1188"/>
      <c r="G330" s="1188"/>
      <c r="H330" s="1188"/>
      <c r="I330" s="1188"/>
      <c r="J330" s="1188"/>
      <c r="K330" s="1188"/>
      <c r="L330" s="1189"/>
      <c r="M330" s="181"/>
    </row>
    <row r="331" spans="1:13" ht="20.100000000000001" customHeight="1">
      <c r="A331" s="433" t="s">
        <v>330</v>
      </c>
      <c r="B331" s="1174" t="str">
        <f t="shared" si="1"/>
        <v/>
      </c>
      <c r="C331" s="1175"/>
      <c r="D331" s="1187"/>
      <c r="E331" s="1188"/>
      <c r="F331" s="1188"/>
      <c r="G331" s="1188"/>
      <c r="H331" s="1188"/>
      <c r="I331" s="1188"/>
      <c r="J331" s="1188"/>
      <c r="K331" s="1188"/>
      <c r="L331" s="1189"/>
      <c r="M331" s="181"/>
    </row>
    <row r="332" spans="1:13" ht="20.100000000000001" customHeight="1">
      <c r="A332" s="433" t="s">
        <v>311</v>
      </c>
      <c r="B332" s="1190" t="str">
        <f>IF(B324="","",B324)</f>
        <v/>
      </c>
      <c r="C332" s="1191"/>
      <c r="D332" s="1192"/>
      <c r="E332" s="1193"/>
      <c r="F332" s="1193"/>
      <c r="G332" s="1193"/>
      <c r="H332" s="1193"/>
      <c r="I332" s="1193"/>
      <c r="J332" s="1193"/>
      <c r="K332" s="1193"/>
      <c r="L332" s="1194"/>
      <c r="M332" s="181"/>
    </row>
    <row r="333" spans="1:13" ht="20.100000000000001" customHeight="1">
      <c r="A333" s="158"/>
      <c r="B333" s="409"/>
      <c r="C333" s="409"/>
      <c r="D333" s="1229"/>
      <c r="E333" s="1229"/>
      <c r="F333" s="1229"/>
      <c r="G333" s="1229"/>
      <c r="H333" s="1229"/>
      <c r="I333" s="1229"/>
      <c r="J333" s="1229"/>
      <c r="K333" s="1229"/>
      <c r="L333" s="1230"/>
    </row>
    <row r="334" spans="1:13" ht="20.100000000000001" customHeight="1">
      <c r="B334" s="590"/>
      <c r="C334" s="590"/>
      <c r="D334" s="931"/>
      <c r="E334" s="931"/>
      <c r="F334" s="931"/>
      <c r="G334" s="931"/>
      <c r="H334" s="931"/>
      <c r="I334" s="931"/>
      <c r="J334" s="931"/>
      <c r="K334" s="931"/>
      <c r="L334" s="932"/>
    </row>
    <row r="335" spans="1:13" ht="20.100000000000001" customHeight="1">
      <c r="A335" s="653" t="s">
        <v>369</v>
      </c>
      <c r="B335" s="407"/>
      <c r="C335" s="408"/>
      <c r="D335" s="620"/>
      <c r="E335" s="620"/>
      <c r="F335" s="620"/>
      <c r="G335" s="620"/>
      <c r="H335" s="620"/>
      <c r="I335" s="620"/>
      <c r="J335" s="620"/>
      <c r="K335" s="620"/>
      <c r="L335" s="646"/>
    </row>
    <row r="336" spans="1:13" ht="52.5" customHeight="1">
      <c r="A336" s="174" t="s">
        <v>370</v>
      </c>
      <c r="B336" s="1333" t="s">
        <v>371</v>
      </c>
      <c r="C336" s="1333"/>
      <c r="D336" s="1333"/>
      <c r="E336" s="1333"/>
      <c r="F336" s="1333"/>
      <c r="G336" s="1333"/>
      <c r="H336" s="1333"/>
      <c r="I336" s="1333"/>
      <c r="J336" s="1333"/>
      <c r="K336" s="1333"/>
      <c r="L336" s="1334"/>
    </row>
    <row r="337" spans="1:12" ht="20.100000000000001" customHeight="1">
      <c r="A337" s="165"/>
      <c r="B337" s="1176" t="s">
        <v>240</v>
      </c>
      <c r="C337" s="1176"/>
      <c r="D337" s="1231"/>
      <c r="E337" s="1231"/>
      <c r="F337" s="1231"/>
      <c r="G337" s="1231"/>
      <c r="H337" s="1231"/>
      <c r="I337" s="1231"/>
      <c r="J337" s="1231"/>
      <c r="K337" s="1231"/>
      <c r="L337" s="1232"/>
    </row>
    <row r="338" spans="1:12" ht="20.100000000000001" customHeight="1">
      <c r="A338" s="165"/>
      <c r="B338" s="1176" t="s">
        <v>362</v>
      </c>
      <c r="C338" s="1176"/>
      <c r="D338" s="1197"/>
      <c r="E338" s="1197"/>
      <c r="F338" s="1197"/>
      <c r="G338" s="1197"/>
      <c r="H338" s="1197"/>
      <c r="I338" s="1197"/>
      <c r="J338" s="1197"/>
      <c r="K338" s="1197"/>
      <c r="L338" s="1198"/>
    </row>
    <row r="339" spans="1:12" ht="20.100000000000001" customHeight="1">
      <c r="A339" s="165"/>
      <c r="B339" s="1176" t="s">
        <v>363</v>
      </c>
      <c r="C339" s="1176"/>
      <c r="D339" s="1254"/>
      <c r="E339" s="1254"/>
      <c r="F339" s="1254"/>
      <c r="G339" s="1254"/>
      <c r="H339" s="1254"/>
      <c r="I339" s="1254"/>
      <c r="J339" s="1254"/>
      <c r="K339" s="1254"/>
      <c r="L339" s="1255"/>
    </row>
    <row r="340" spans="1:12" ht="20.100000000000001" customHeight="1">
      <c r="A340" s="165"/>
      <c r="B340" s="404" t="s">
        <v>372</v>
      </c>
      <c r="C340" s="404"/>
      <c r="D340" s="404"/>
      <c r="E340" s="405"/>
      <c r="F340" s="405"/>
      <c r="G340" s="405"/>
      <c r="H340" s="405"/>
      <c r="I340" s="405"/>
      <c r="J340" s="405"/>
      <c r="K340" s="405"/>
      <c r="L340" s="274"/>
    </row>
    <row r="341" spans="1:12" ht="20.100000000000001" customHeight="1">
      <c r="A341" s="165"/>
      <c r="B341" s="405"/>
      <c r="C341" s="1249"/>
      <c r="D341" s="1249"/>
      <c r="E341" s="1249"/>
      <c r="F341" s="1249"/>
      <c r="G341" s="1249"/>
      <c r="H341" s="1249"/>
      <c r="I341" s="1249"/>
      <c r="J341" s="1249"/>
      <c r="K341" s="1249"/>
      <c r="L341" s="1250"/>
    </row>
    <row r="342" spans="1:12" ht="20.100000000000001" customHeight="1">
      <c r="A342" s="165"/>
      <c r="B342" s="1252" t="s">
        <v>373</v>
      </c>
      <c r="C342" s="1252"/>
      <c r="D342" s="1256"/>
      <c r="E342" s="1256"/>
      <c r="F342" s="406" t="s">
        <v>202</v>
      </c>
      <c r="G342" s="1257"/>
      <c r="H342" s="1257"/>
      <c r="I342" s="1257"/>
      <c r="J342" s="654"/>
      <c r="K342" s="654"/>
      <c r="L342" s="655"/>
    </row>
    <row r="343" spans="1:12" ht="20.100000000000001" customHeight="1">
      <c r="A343" s="197"/>
      <c r="B343" s="1233" t="s">
        <v>374</v>
      </c>
      <c r="C343" s="1233"/>
      <c r="D343" s="1233"/>
      <c r="E343" s="1233"/>
      <c r="F343" s="1233"/>
      <c r="G343" s="1233"/>
      <c r="H343" s="1233"/>
      <c r="I343" s="1233"/>
      <c r="J343" s="1233"/>
      <c r="K343" s="1233"/>
      <c r="L343" s="1234"/>
    </row>
    <row r="344" spans="1:12" ht="20.100000000000001" customHeight="1">
      <c r="A344" s="165"/>
      <c r="B344" s="1176" t="s">
        <v>240</v>
      </c>
      <c r="C344" s="1176"/>
      <c r="D344" s="1225"/>
      <c r="E344" s="1225"/>
      <c r="F344" s="1225"/>
      <c r="G344" s="1225"/>
      <c r="H344" s="1225"/>
      <c r="I344" s="1225"/>
      <c r="J344" s="1225"/>
      <c r="K344" s="1225"/>
      <c r="L344" s="1226"/>
    </row>
    <row r="345" spans="1:12" ht="20.100000000000001" customHeight="1">
      <c r="A345" s="165"/>
      <c r="B345" s="1176" t="s">
        <v>362</v>
      </c>
      <c r="C345" s="1176"/>
      <c r="D345" s="1197"/>
      <c r="E345" s="1197"/>
      <c r="F345" s="1197"/>
      <c r="G345" s="1197"/>
      <c r="H345" s="1197"/>
      <c r="I345" s="1197"/>
      <c r="J345" s="1197"/>
      <c r="K345" s="1197"/>
      <c r="L345" s="1198"/>
    </row>
    <row r="346" spans="1:12" ht="20.100000000000001" customHeight="1">
      <c r="A346" s="165"/>
      <c r="B346" s="1176" t="s">
        <v>363</v>
      </c>
      <c r="C346" s="1176"/>
      <c r="D346" s="1254"/>
      <c r="E346" s="1254"/>
      <c r="F346" s="1254"/>
      <c r="G346" s="1254"/>
      <c r="H346" s="1254"/>
      <c r="I346" s="1254"/>
      <c r="J346" s="1254"/>
      <c r="K346" s="1254"/>
      <c r="L346" s="1255"/>
    </row>
    <row r="347" spans="1:12" ht="20.100000000000001" customHeight="1">
      <c r="A347" s="165"/>
      <c r="B347" s="404" t="s">
        <v>372</v>
      </c>
      <c r="C347" s="404"/>
      <c r="D347" s="404"/>
      <c r="E347" s="405"/>
      <c r="F347" s="405"/>
      <c r="G347" s="405"/>
      <c r="H347" s="405"/>
      <c r="I347" s="405"/>
      <c r="J347" s="405"/>
      <c r="K347" s="405"/>
      <c r="L347" s="274"/>
    </row>
    <row r="348" spans="1:12" ht="20.100000000000001" customHeight="1">
      <c r="A348" s="165"/>
      <c r="B348" s="405"/>
      <c r="C348" s="1249"/>
      <c r="D348" s="1249"/>
      <c r="E348" s="1249"/>
      <c r="F348" s="1249"/>
      <c r="G348" s="1249"/>
      <c r="H348" s="1249"/>
      <c r="I348" s="1249"/>
      <c r="J348" s="1249"/>
      <c r="K348" s="1249"/>
      <c r="L348" s="1250"/>
    </row>
    <row r="349" spans="1:12" ht="20.100000000000001" customHeight="1">
      <c r="A349" s="158"/>
      <c r="B349" s="1252" t="s">
        <v>373</v>
      </c>
      <c r="C349" s="1252"/>
      <c r="D349" s="1253"/>
      <c r="E349" s="1253"/>
      <c r="F349" s="275" t="s">
        <v>202</v>
      </c>
      <c r="G349" s="1177"/>
      <c r="H349" s="1177"/>
      <c r="I349" s="1177"/>
      <c r="J349" s="656"/>
      <c r="K349" s="656"/>
      <c r="L349" s="657"/>
    </row>
    <row r="350" spans="1:12" ht="20.100000000000001" customHeight="1">
      <c r="A350" s="174" t="s">
        <v>375</v>
      </c>
      <c r="B350" s="217" t="s">
        <v>376</v>
      </c>
      <c r="C350" s="217"/>
      <c r="D350" s="217"/>
      <c r="E350" s="217"/>
      <c r="F350" s="658"/>
      <c r="G350" s="658"/>
      <c r="H350" s="658"/>
      <c r="I350" s="658"/>
      <c r="J350" s="658"/>
      <c r="K350" s="658"/>
      <c r="L350" s="659"/>
    </row>
    <row r="351" spans="1:12" ht="20.100000000000001" customHeight="1">
      <c r="A351" s="165"/>
      <c r="B351" s="1176" t="s">
        <v>240</v>
      </c>
      <c r="C351" s="1176"/>
      <c r="D351" s="1231"/>
      <c r="E351" s="1231"/>
      <c r="F351" s="1231"/>
      <c r="G351" s="1231"/>
      <c r="H351" s="1231"/>
      <c r="I351" s="1231"/>
      <c r="J351" s="1231"/>
      <c r="K351" s="1231"/>
      <c r="L351" s="1232"/>
    </row>
    <row r="352" spans="1:12" ht="20.100000000000001" customHeight="1">
      <c r="A352" s="165"/>
      <c r="B352" s="1176" t="s">
        <v>362</v>
      </c>
      <c r="C352" s="1176"/>
      <c r="D352" s="1197"/>
      <c r="E352" s="1197"/>
      <c r="F352" s="1197"/>
      <c r="G352" s="1197"/>
      <c r="H352" s="1197"/>
      <c r="I352" s="1197"/>
      <c r="J352" s="1197"/>
      <c r="K352" s="1197"/>
      <c r="L352" s="1198"/>
    </row>
    <row r="353" spans="1:12" ht="20.100000000000001" customHeight="1">
      <c r="A353" s="165"/>
      <c r="B353" s="1176" t="s">
        <v>363</v>
      </c>
      <c r="C353" s="1176"/>
      <c r="D353" s="1254"/>
      <c r="E353" s="1254"/>
      <c r="F353" s="1254"/>
      <c r="G353" s="1254"/>
      <c r="H353" s="1254"/>
      <c r="I353" s="1254"/>
      <c r="J353" s="1254"/>
      <c r="K353" s="1254"/>
      <c r="L353" s="1255"/>
    </row>
    <row r="354" spans="1:12" ht="20.100000000000001" customHeight="1">
      <c r="A354" s="165"/>
      <c r="B354" s="404" t="s">
        <v>372</v>
      </c>
      <c r="C354" s="404"/>
      <c r="D354" s="404"/>
      <c r="E354" s="405"/>
      <c r="F354" s="405"/>
      <c r="G354" s="405"/>
      <c r="H354" s="405"/>
      <c r="I354" s="405"/>
      <c r="J354" s="405"/>
      <c r="K354" s="405"/>
      <c r="L354" s="274"/>
    </row>
    <row r="355" spans="1:12" ht="20.100000000000001" customHeight="1">
      <c r="A355" s="165"/>
      <c r="B355" s="405"/>
      <c r="C355" s="1249"/>
      <c r="D355" s="1249"/>
      <c r="E355" s="1249"/>
      <c r="F355" s="1249"/>
      <c r="G355" s="1249"/>
      <c r="H355" s="1249"/>
      <c r="I355" s="1249"/>
      <c r="J355" s="1249"/>
      <c r="K355" s="1249"/>
      <c r="L355" s="1250"/>
    </row>
    <row r="356" spans="1:12" ht="20.100000000000001" customHeight="1">
      <c r="A356" s="165"/>
      <c r="B356" s="1252" t="s">
        <v>373</v>
      </c>
      <c r="C356" s="1252"/>
      <c r="D356" s="1256"/>
      <c r="E356" s="1256"/>
      <c r="F356" s="406" t="s">
        <v>202</v>
      </c>
      <c r="G356" s="1257"/>
      <c r="H356" s="1257"/>
      <c r="I356" s="1257"/>
      <c r="J356" s="654"/>
      <c r="K356" s="654"/>
      <c r="L356" s="655"/>
    </row>
    <row r="357" spans="1:12" ht="20.100000000000001" customHeight="1">
      <c r="A357" s="197"/>
      <c r="B357" s="1233" t="s">
        <v>374</v>
      </c>
      <c r="C357" s="1233"/>
      <c r="D357" s="1233"/>
      <c r="E357" s="1233"/>
      <c r="F357" s="1233"/>
      <c r="G357" s="1233"/>
      <c r="H357" s="1233"/>
      <c r="I357" s="1233"/>
      <c r="J357" s="1233"/>
      <c r="K357" s="1233"/>
      <c r="L357" s="1234"/>
    </row>
    <row r="358" spans="1:12" ht="20.100000000000001" customHeight="1">
      <c r="A358" s="165"/>
      <c r="B358" s="1176" t="s">
        <v>240</v>
      </c>
      <c r="C358" s="1176"/>
      <c r="D358" s="1225"/>
      <c r="E358" s="1225"/>
      <c r="F358" s="1225"/>
      <c r="G358" s="1225"/>
      <c r="H358" s="1225"/>
      <c r="I358" s="1225"/>
      <c r="J358" s="1225"/>
      <c r="K358" s="1225"/>
      <c r="L358" s="1226"/>
    </row>
    <row r="359" spans="1:12" ht="20.100000000000001" customHeight="1">
      <c r="A359" s="165"/>
      <c r="B359" s="1176" t="s">
        <v>362</v>
      </c>
      <c r="C359" s="1176"/>
      <c r="D359" s="1197"/>
      <c r="E359" s="1197"/>
      <c r="F359" s="1197"/>
      <c r="G359" s="1197"/>
      <c r="H359" s="1197"/>
      <c r="I359" s="1197"/>
      <c r="J359" s="1197"/>
      <c r="K359" s="1197"/>
      <c r="L359" s="1198"/>
    </row>
    <row r="360" spans="1:12" ht="20.100000000000001" customHeight="1">
      <c r="A360" s="165"/>
      <c r="B360" s="1176" t="s">
        <v>363</v>
      </c>
      <c r="C360" s="1176"/>
      <c r="D360" s="1254"/>
      <c r="E360" s="1254"/>
      <c r="F360" s="1254"/>
      <c r="G360" s="1254"/>
      <c r="H360" s="1254"/>
      <c r="I360" s="1254"/>
      <c r="J360" s="1254"/>
      <c r="K360" s="1254"/>
      <c r="L360" s="1255"/>
    </row>
    <row r="361" spans="1:12" ht="20.100000000000001" customHeight="1">
      <c r="A361" s="165"/>
      <c r="B361" s="404" t="s">
        <v>372</v>
      </c>
      <c r="C361" s="404"/>
      <c r="D361" s="404"/>
      <c r="E361" s="405"/>
      <c r="F361" s="405"/>
      <c r="G361" s="405"/>
      <c r="H361" s="405"/>
      <c r="I361" s="405"/>
      <c r="J361" s="405"/>
      <c r="K361" s="405"/>
      <c r="L361" s="274"/>
    </row>
    <row r="362" spans="1:12" ht="20.100000000000001" customHeight="1">
      <c r="A362" s="165"/>
      <c r="B362" s="405"/>
      <c r="C362" s="1249"/>
      <c r="D362" s="1249"/>
      <c r="E362" s="1249"/>
      <c r="F362" s="1249"/>
      <c r="G362" s="1249"/>
      <c r="H362" s="1249"/>
      <c r="I362" s="1249"/>
      <c r="J362" s="1249"/>
      <c r="K362" s="1249"/>
      <c r="L362" s="1250"/>
    </row>
    <row r="363" spans="1:12" ht="20.100000000000001" customHeight="1">
      <c r="A363" s="158"/>
      <c r="B363" s="1252" t="s">
        <v>373</v>
      </c>
      <c r="C363" s="1252"/>
      <c r="D363" s="1253"/>
      <c r="E363" s="1253"/>
      <c r="F363" s="275" t="s">
        <v>202</v>
      </c>
      <c r="G363" s="1177"/>
      <c r="H363" s="1177"/>
      <c r="I363" s="1177"/>
      <c r="J363" s="656"/>
      <c r="K363" s="656"/>
      <c r="L363" s="657"/>
    </row>
    <row r="364" spans="1:12" ht="20.100000000000001" customHeight="1">
      <c r="A364" s="159" t="s">
        <v>377</v>
      </c>
      <c r="B364" s="186" t="s">
        <v>378</v>
      </c>
      <c r="C364" s="227"/>
      <c r="D364" s="227"/>
      <c r="E364" s="227"/>
      <c r="F364" s="227"/>
      <c r="G364" s="227"/>
      <c r="H364" s="227"/>
      <c r="I364" s="227"/>
      <c r="J364" s="227"/>
      <c r="K364" s="227"/>
      <c r="L364" s="660"/>
    </row>
    <row r="365" spans="1:12" ht="20.100000000000001" customHeight="1">
      <c r="A365" s="165" t="s">
        <v>4</v>
      </c>
      <c r="B365" s="505"/>
      <c r="C365" s="145" t="s">
        <v>379</v>
      </c>
      <c r="D365" s="147" t="s">
        <v>380</v>
      </c>
      <c r="E365" s="145" t="s">
        <v>381</v>
      </c>
      <c r="L365" s="264"/>
    </row>
    <row r="366" spans="1:12" ht="20.100000000000001" customHeight="1">
      <c r="A366" s="165" t="s">
        <v>6</v>
      </c>
      <c r="B366" s="505"/>
      <c r="C366" s="145" t="s">
        <v>382</v>
      </c>
      <c r="D366" s="147" t="s">
        <v>380</v>
      </c>
      <c r="E366" s="145" t="s">
        <v>383</v>
      </c>
      <c r="L366" s="264"/>
    </row>
    <row r="367" spans="1:12" ht="20.100000000000001" customHeight="1">
      <c r="A367" s="165" t="s">
        <v>8</v>
      </c>
      <c r="B367" s="505"/>
      <c r="C367" s="145" t="s">
        <v>384</v>
      </c>
      <c r="D367" s="147" t="s">
        <v>380</v>
      </c>
      <c r="E367" s="145" t="s">
        <v>383</v>
      </c>
      <c r="L367" s="264"/>
    </row>
    <row r="368" spans="1:12" ht="20.100000000000001" customHeight="1">
      <c r="A368" s="165" t="s">
        <v>10</v>
      </c>
      <c r="B368" s="505"/>
      <c r="C368" s="145" t="s">
        <v>385</v>
      </c>
      <c r="E368" s="145" t="s">
        <v>386</v>
      </c>
      <c r="L368" s="264"/>
    </row>
    <row r="369" spans="1:12" ht="20.100000000000001" customHeight="1">
      <c r="A369" s="182"/>
      <c r="B369" s="145"/>
      <c r="E369" s="145" t="s">
        <v>387</v>
      </c>
      <c r="L369" s="264"/>
    </row>
    <row r="370" spans="1:12" ht="20.100000000000001" customHeight="1">
      <c r="A370" s="165" t="s">
        <v>12</v>
      </c>
      <c r="B370" s="505"/>
      <c r="C370" s="1109" t="s">
        <v>388</v>
      </c>
      <c r="D370" s="1109"/>
      <c r="E370" s="1109"/>
      <c r="F370" s="1109"/>
      <c r="G370" s="1109"/>
      <c r="H370" s="1109"/>
      <c r="I370" s="1109"/>
      <c r="J370" s="1109"/>
      <c r="K370" s="1109"/>
      <c r="L370" s="1251"/>
    </row>
    <row r="371" spans="1:12" ht="20.100000000000001" customHeight="1">
      <c r="A371" s="402"/>
      <c r="B371" s="661" t="s">
        <v>389</v>
      </c>
      <c r="C371" s="620"/>
      <c r="D371" s="661"/>
      <c r="E371" s="661"/>
      <c r="F371" s="661"/>
      <c r="G371" s="661"/>
      <c r="H371" s="661"/>
      <c r="I371" s="661"/>
      <c r="J371" s="661"/>
      <c r="K371" s="661"/>
      <c r="L371" s="662"/>
    </row>
    <row r="372" spans="1:12" ht="11.25" customHeight="1">
      <c r="A372" s="145"/>
      <c r="B372" s="145"/>
    </row>
    <row r="373" spans="1:12" ht="20.100000000000001" customHeight="1">
      <c r="A373" s="145"/>
      <c r="B373" s="202"/>
      <c r="C373" s="277"/>
      <c r="D373" s="278"/>
      <c r="E373" s="278"/>
      <c r="F373" s="146"/>
      <c r="G373" s="146"/>
      <c r="H373" s="146"/>
      <c r="I373" s="146"/>
      <c r="J373" s="146"/>
      <c r="K373" s="146"/>
      <c r="L373" s="146"/>
    </row>
    <row r="374" spans="1:12" ht="20.100000000000001" customHeight="1">
      <c r="A374" s="145"/>
      <c r="B374" s="146"/>
      <c r="D374" s="146"/>
      <c r="E374" s="146"/>
      <c r="F374" s="146"/>
      <c r="G374" s="146"/>
      <c r="H374" s="146"/>
      <c r="I374" s="146"/>
      <c r="J374" s="146"/>
      <c r="K374" s="146"/>
      <c r="L374" s="146"/>
    </row>
    <row r="375" spans="1:12">
      <c r="A375" s="145"/>
      <c r="B375" s="146"/>
      <c r="D375" s="146"/>
      <c r="E375" s="146"/>
      <c r="F375" s="146"/>
      <c r="G375" s="146"/>
      <c r="H375" s="146"/>
      <c r="I375" s="146"/>
      <c r="J375" s="146"/>
      <c r="K375" s="146"/>
      <c r="L375" s="146"/>
    </row>
    <row r="376" spans="1:12">
      <c r="A376" s="145"/>
      <c r="B376" s="146"/>
      <c r="D376" s="146"/>
      <c r="E376" s="146"/>
      <c r="F376" s="146"/>
      <c r="G376" s="146"/>
      <c r="H376" s="146"/>
      <c r="I376" s="146"/>
      <c r="J376" s="146"/>
      <c r="K376" s="146"/>
      <c r="L376" s="146"/>
    </row>
    <row r="377" spans="1:12" ht="20.100000000000001" customHeight="1">
      <c r="A377" s="145"/>
      <c r="B377" s="145"/>
      <c r="C377" s="1104"/>
      <c r="D377" s="1104"/>
      <c r="E377" s="1104"/>
      <c r="F377" s="1104"/>
      <c r="G377" s="1104"/>
      <c r="H377" s="1104"/>
      <c r="I377" s="1104"/>
      <c r="J377" s="148"/>
      <c r="K377" s="148"/>
    </row>
  </sheetData>
  <sheetProtection insertRows="0"/>
  <customSheetViews>
    <customSheetView guid="{C18E9BE0-42F9-4C1A-9904-B3E737C711CA}" scale="85" showPageBreaks="1" showGridLines="0" fitToPage="1" printArea="1" view="pageBreakPreview" topLeftCell="A91">
      <rowBreaks count="3" manualBreakCount="3">
        <brk id="84" max="11" man="1"/>
        <brk id="163" max="11" man="1"/>
        <brk id="222" max="11" man="1"/>
      </rowBreaks>
      <pageMargins left="0" right="0" top="0" bottom="0" header="0" footer="0"/>
      <printOptions horizontalCentered="1"/>
      <pageSetup paperSize="9" scale="69" fitToHeight="0" orientation="portrait" r:id="rId1"/>
      <headerFooter>
        <oddFooter>&amp;C&amp;"ＭＳ Ｐ明朝,標準"&amp;10&amp;P/&amp;N</oddFooter>
      </headerFooter>
    </customSheetView>
    <customSheetView guid="{F9143849-2950-4A3C-ABFF-F8DA3D7B21DB}" scale="55" showPageBreaks="1" showGridLines="0" fitToPage="1" printArea="1" view="pageBreakPreview" topLeftCell="A68">
      <selection activeCell="Q75" sqref="Q75"/>
      <rowBreaks count="4" manualBreakCount="4">
        <brk id="59" max="11" man="1"/>
        <brk id="115" max="11" man="1"/>
        <brk id="175" max="11" man="1"/>
        <brk id="228" max="11" man="1"/>
      </rowBreaks>
      <pageMargins left="0" right="0" top="0" bottom="0" header="0" footer="0"/>
      <printOptions horizontalCentered="1"/>
      <pageSetup paperSize="9" scale="70" fitToHeight="0" orientation="portrait" r:id="rId2"/>
      <headerFooter>
        <oddFooter>&amp;C&amp;"ＭＳ Ｐ明朝,標準"&amp;10&amp;P/&amp;N</oddFooter>
      </headerFooter>
    </customSheetView>
  </customSheetViews>
  <mergeCells count="521">
    <mergeCell ref="F278:G278"/>
    <mergeCell ref="F279:G279"/>
    <mergeCell ref="B67:L67"/>
    <mergeCell ref="D69:E69"/>
    <mergeCell ref="F69:H69"/>
    <mergeCell ref="I69:J69"/>
    <mergeCell ref="K69:L69"/>
    <mergeCell ref="B73:L73"/>
    <mergeCell ref="C74:L74"/>
    <mergeCell ref="D75:E75"/>
    <mergeCell ref="F75:H75"/>
    <mergeCell ref="I75:J75"/>
    <mergeCell ref="K75:L75"/>
    <mergeCell ref="D70:E70"/>
    <mergeCell ref="F70:H70"/>
    <mergeCell ref="I70:J70"/>
    <mergeCell ref="E158:L158"/>
    <mergeCell ref="D159:L159"/>
    <mergeCell ref="E139:L139"/>
    <mergeCell ref="B85:F85"/>
    <mergeCell ref="J85:L85"/>
    <mergeCell ref="G85:I85"/>
    <mergeCell ref="K76:L76"/>
    <mergeCell ref="D77:E77"/>
    <mergeCell ref="D57:L57"/>
    <mergeCell ref="B61:C62"/>
    <mergeCell ref="G61:H61"/>
    <mergeCell ref="K61:L63"/>
    <mergeCell ref="G62:H62"/>
    <mergeCell ref="G63:H63"/>
    <mergeCell ref="B64:C65"/>
    <mergeCell ref="G64:H64"/>
    <mergeCell ref="J64:L64"/>
    <mergeCell ref="G65:H65"/>
    <mergeCell ref="J65:L66"/>
    <mergeCell ref="B57:C57"/>
    <mergeCell ref="B59:C59"/>
    <mergeCell ref="D59:L59"/>
    <mergeCell ref="B66:C66"/>
    <mergeCell ref="J27:L27"/>
    <mergeCell ref="G28:H28"/>
    <mergeCell ref="J28:L29"/>
    <mergeCell ref="B29:C29"/>
    <mergeCell ref="D55:L55"/>
    <mergeCell ref="B56:C56"/>
    <mergeCell ref="D56:L56"/>
    <mergeCell ref="C43:L43"/>
    <mergeCell ref="B30:L30"/>
    <mergeCell ref="B36:L36"/>
    <mergeCell ref="B42:L42"/>
    <mergeCell ref="I40:J40"/>
    <mergeCell ref="K40:L40"/>
    <mergeCell ref="D41:E41"/>
    <mergeCell ref="D50:L50"/>
    <mergeCell ref="B49:L49"/>
    <mergeCell ref="D38:E38"/>
    <mergeCell ref="F38:H38"/>
    <mergeCell ref="I38:J38"/>
    <mergeCell ref="D33:E33"/>
    <mergeCell ref="F33:H33"/>
    <mergeCell ref="I33:J33"/>
    <mergeCell ref="K33:L33"/>
    <mergeCell ref="F32:H32"/>
    <mergeCell ref="K23:L26"/>
    <mergeCell ref="D23:J23"/>
    <mergeCell ref="B135:C135"/>
    <mergeCell ref="B136:C136"/>
    <mergeCell ref="B142:C142"/>
    <mergeCell ref="B143:C143"/>
    <mergeCell ref="G181:I181"/>
    <mergeCell ref="C181:F181"/>
    <mergeCell ref="E128:L128"/>
    <mergeCell ref="E130:L130"/>
    <mergeCell ref="E131:L131"/>
    <mergeCell ref="E132:L132"/>
    <mergeCell ref="E133:L133"/>
    <mergeCell ref="E134:L134"/>
    <mergeCell ref="E135:L135"/>
    <mergeCell ref="E137:L137"/>
    <mergeCell ref="E138:L138"/>
    <mergeCell ref="D161:L161"/>
    <mergeCell ref="J162:K162"/>
    <mergeCell ref="D166:L166"/>
    <mergeCell ref="D167:L167"/>
    <mergeCell ref="D168:L168"/>
    <mergeCell ref="B27:C28"/>
    <mergeCell ref="G27:H27"/>
    <mergeCell ref="D17:L17"/>
    <mergeCell ref="D51:L51"/>
    <mergeCell ref="D52:I52"/>
    <mergeCell ref="K52:L52"/>
    <mergeCell ref="G53:H53"/>
    <mergeCell ref="I53:L53"/>
    <mergeCell ref="D54:L54"/>
    <mergeCell ref="B55:C55"/>
    <mergeCell ref="B60:C60"/>
    <mergeCell ref="D60:L60"/>
    <mergeCell ref="G25:H25"/>
    <mergeCell ref="G26:H26"/>
    <mergeCell ref="K41:L41"/>
    <mergeCell ref="D39:E39"/>
    <mergeCell ref="F39:H39"/>
    <mergeCell ref="I39:J39"/>
    <mergeCell ref="K39:L39"/>
    <mergeCell ref="B26:C26"/>
    <mergeCell ref="B17:C17"/>
    <mergeCell ref="B19:C19"/>
    <mergeCell ref="D19:L19"/>
    <mergeCell ref="B20:C20"/>
    <mergeCell ref="D20:L20"/>
    <mergeCell ref="B21:C21"/>
    <mergeCell ref="G220:H220"/>
    <mergeCell ref="F77:H77"/>
    <mergeCell ref="I77:J77"/>
    <mergeCell ref="B307:C307"/>
    <mergeCell ref="D307:L307"/>
    <mergeCell ref="B227:C227"/>
    <mergeCell ref="D227:E227"/>
    <mergeCell ref="B214:L214"/>
    <mergeCell ref="B248:C248"/>
    <mergeCell ref="B249:C249"/>
    <mergeCell ref="D246:L246"/>
    <mergeCell ref="D247:L247"/>
    <mergeCell ref="D248:L248"/>
    <mergeCell ref="D249:L249"/>
    <mergeCell ref="D245:L245"/>
    <mergeCell ref="B253:C253"/>
    <mergeCell ref="G253:H253"/>
    <mergeCell ref="B303:C303"/>
    <mergeCell ref="B245:C245"/>
    <mergeCell ref="J295:K295"/>
    <mergeCell ref="B266:C266"/>
    <mergeCell ref="D178:L178"/>
    <mergeCell ref="J179:K179"/>
    <mergeCell ref="D177:L177"/>
    <mergeCell ref="A193:L193"/>
    <mergeCell ref="E180:L180"/>
    <mergeCell ref="J218:L218"/>
    <mergeCell ref="J201:K201"/>
    <mergeCell ref="D202:E202"/>
    <mergeCell ref="G202:I202"/>
    <mergeCell ref="A194:L194"/>
    <mergeCell ref="A195:L195"/>
    <mergeCell ref="A196:L196"/>
    <mergeCell ref="B183:L183"/>
    <mergeCell ref="B336:L336"/>
    <mergeCell ref="B254:C254"/>
    <mergeCell ref="G254:H254"/>
    <mergeCell ref="B255:C255"/>
    <mergeCell ref="G255:H255"/>
    <mergeCell ref="B256:C256"/>
    <mergeCell ref="G256:H256"/>
    <mergeCell ref="B257:C257"/>
    <mergeCell ref="G257:H257"/>
    <mergeCell ref="B258:C258"/>
    <mergeCell ref="G258:H258"/>
    <mergeCell ref="A284:L284"/>
    <mergeCell ref="B263:C263"/>
    <mergeCell ref="D263:L263"/>
    <mergeCell ref="B264:C264"/>
    <mergeCell ref="D264:L264"/>
    <mergeCell ref="B265:C265"/>
    <mergeCell ref="D265:L265"/>
    <mergeCell ref="J308:K308"/>
    <mergeCell ref="B309:C309"/>
    <mergeCell ref="D309:L309"/>
    <mergeCell ref="D266:L266"/>
    <mergeCell ref="B306:C306"/>
    <mergeCell ref="D306:L306"/>
    <mergeCell ref="B238:C238"/>
    <mergeCell ref="F228:I228"/>
    <mergeCell ref="F229:I229"/>
    <mergeCell ref="F230:I230"/>
    <mergeCell ref="F231:I231"/>
    <mergeCell ref="J222:K222"/>
    <mergeCell ref="J223:K223"/>
    <mergeCell ref="J224:K224"/>
    <mergeCell ref="J225:K225"/>
    <mergeCell ref="J226:K226"/>
    <mergeCell ref="J227:K227"/>
    <mergeCell ref="J228:K228"/>
    <mergeCell ref="I232:L232"/>
    <mergeCell ref="J229:K229"/>
    <mergeCell ref="J230:K230"/>
    <mergeCell ref="G238:H238"/>
    <mergeCell ref="B236:C236"/>
    <mergeCell ref="J231:K231"/>
    <mergeCell ref="B232:E232"/>
    <mergeCell ref="F232:H232"/>
    <mergeCell ref="B226:C226"/>
    <mergeCell ref="G236:H236"/>
    <mergeCell ref="B237:C237"/>
    <mergeCell ref="G237:H237"/>
    <mergeCell ref="B360:C360"/>
    <mergeCell ref="D360:L360"/>
    <mergeCell ref="B351:C351"/>
    <mergeCell ref="D351:L351"/>
    <mergeCell ref="B338:C338"/>
    <mergeCell ref="D338:L338"/>
    <mergeCell ref="B339:C339"/>
    <mergeCell ref="D339:L339"/>
    <mergeCell ref="C341:L341"/>
    <mergeCell ref="B343:L343"/>
    <mergeCell ref="B357:L357"/>
    <mergeCell ref="B358:C358"/>
    <mergeCell ref="B359:C359"/>
    <mergeCell ref="D358:L358"/>
    <mergeCell ref="B342:C342"/>
    <mergeCell ref="D342:E342"/>
    <mergeCell ref="G342:I342"/>
    <mergeCell ref="D21:L21"/>
    <mergeCell ref="B22:C22"/>
    <mergeCell ref="D22:L22"/>
    <mergeCell ref="K38:L38"/>
    <mergeCell ref="F41:H41"/>
    <mergeCell ref="I41:J41"/>
    <mergeCell ref="C37:L37"/>
    <mergeCell ref="B23:C25"/>
    <mergeCell ref="D1:I1"/>
    <mergeCell ref="A6:C6"/>
    <mergeCell ref="D6:L6"/>
    <mergeCell ref="B7:C7"/>
    <mergeCell ref="D7:L7"/>
    <mergeCell ref="B8:C8"/>
    <mergeCell ref="D8:L8"/>
    <mergeCell ref="A2:L2"/>
    <mergeCell ref="A3:L3"/>
    <mergeCell ref="D12:L12"/>
    <mergeCell ref="D14:I14"/>
    <mergeCell ref="K14:L14"/>
    <mergeCell ref="G15:H15"/>
    <mergeCell ref="D16:L16"/>
    <mergeCell ref="I15:L15"/>
    <mergeCell ref="B9:C9"/>
    <mergeCell ref="D9:L9"/>
    <mergeCell ref="B10:C10"/>
    <mergeCell ref="D10:L10"/>
    <mergeCell ref="D13:L13"/>
    <mergeCell ref="B11:L11"/>
    <mergeCell ref="B18:C18"/>
    <mergeCell ref="D18:L18"/>
    <mergeCell ref="G24:H24"/>
    <mergeCell ref="A95:L95"/>
    <mergeCell ref="D32:E32"/>
    <mergeCell ref="I32:J32"/>
    <mergeCell ref="K32:L32"/>
    <mergeCell ref="B63:C63"/>
    <mergeCell ref="D34:E34"/>
    <mergeCell ref="F34:H34"/>
    <mergeCell ref="I34:J34"/>
    <mergeCell ref="K34:L34"/>
    <mergeCell ref="D35:E35"/>
    <mergeCell ref="F35:H35"/>
    <mergeCell ref="I35:J35"/>
    <mergeCell ref="K35:L35"/>
    <mergeCell ref="A89:L89"/>
    <mergeCell ref="B58:C58"/>
    <mergeCell ref="D58:L58"/>
    <mergeCell ref="D40:E40"/>
    <mergeCell ref="F40:H40"/>
    <mergeCell ref="E101:F101"/>
    <mergeCell ref="H101:J101"/>
    <mergeCell ref="D44:E44"/>
    <mergeCell ref="F44:H44"/>
    <mergeCell ref="I44:J44"/>
    <mergeCell ref="K44:L44"/>
    <mergeCell ref="D45:E45"/>
    <mergeCell ref="F45:H45"/>
    <mergeCell ref="I45:J45"/>
    <mergeCell ref="K45:L45"/>
    <mergeCell ref="A91:L91"/>
    <mergeCell ref="A93:L93"/>
    <mergeCell ref="K70:L70"/>
    <mergeCell ref="D71:E71"/>
    <mergeCell ref="F71:H71"/>
    <mergeCell ref="I71:J71"/>
    <mergeCell ref="K71:L71"/>
    <mergeCell ref="D72:E72"/>
    <mergeCell ref="F72:H72"/>
    <mergeCell ref="I72:J72"/>
    <mergeCell ref="K72:L72"/>
    <mergeCell ref="D76:E76"/>
    <mergeCell ref="F76:H76"/>
    <mergeCell ref="I76:J76"/>
    <mergeCell ref="B114:L114"/>
    <mergeCell ref="B115:L115"/>
    <mergeCell ref="D46:E46"/>
    <mergeCell ref="F46:H46"/>
    <mergeCell ref="I46:J46"/>
    <mergeCell ref="I109:J109"/>
    <mergeCell ref="K109:L109"/>
    <mergeCell ref="K46:L46"/>
    <mergeCell ref="D47:E47"/>
    <mergeCell ref="F47:H47"/>
    <mergeCell ref="I47:J47"/>
    <mergeCell ref="K47:L47"/>
    <mergeCell ref="B103:L104"/>
    <mergeCell ref="D99:L99"/>
    <mergeCell ref="D106:E106"/>
    <mergeCell ref="F106:H106"/>
    <mergeCell ref="I106:J106"/>
    <mergeCell ref="K106:L106"/>
    <mergeCell ref="D107:E107"/>
    <mergeCell ref="F107:H107"/>
    <mergeCell ref="I107:J107"/>
    <mergeCell ref="K107:L107"/>
    <mergeCell ref="E98:F98"/>
    <mergeCell ref="H98:J98"/>
    <mergeCell ref="E175:L175"/>
    <mergeCell ref="F129:L129"/>
    <mergeCell ref="F136:L136"/>
    <mergeCell ref="D160:L160"/>
    <mergeCell ref="D156:L156"/>
    <mergeCell ref="E124:L124"/>
    <mergeCell ref="E125:L125"/>
    <mergeCell ref="E126:L126"/>
    <mergeCell ref="E142:L142"/>
    <mergeCell ref="E144:L144"/>
    <mergeCell ref="E145:L145"/>
    <mergeCell ref="E146:L146"/>
    <mergeCell ref="E147:L147"/>
    <mergeCell ref="E148:L148"/>
    <mergeCell ref="F143:L143"/>
    <mergeCell ref="J169:K169"/>
    <mergeCell ref="D109:E109"/>
    <mergeCell ref="F109:H109"/>
    <mergeCell ref="D110:E110"/>
    <mergeCell ref="E163:L163"/>
    <mergeCell ref="F110:H110"/>
    <mergeCell ref="I110:J110"/>
    <mergeCell ref="C377:I377"/>
    <mergeCell ref="C348:L348"/>
    <mergeCell ref="C370:L370"/>
    <mergeCell ref="B349:C349"/>
    <mergeCell ref="D349:E349"/>
    <mergeCell ref="G349:I349"/>
    <mergeCell ref="B344:C344"/>
    <mergeCell ref="D344:L344"/>
    <mergeCell ref="B345:C345"/>
    <mergeCell ref="D345:L345"/>
    <mergeCell ref="B346:C346"/>
    <mergeCell ref="D346:L346"/>
    <mergeCell ref="B352:C352"/>
    <mergeCell ref="D352:L352"/>
    <mergeCell ref="B353:C353"/>
    <mergeCell ref="D353:L353"/>
    <mergeCell ref="C355:L355"/>
    <mergeCell ref="C362:L362"/>
    <mergeCell ref="B363:C363"/>
    <mergeCell ref="B356:C356"/>
    <mergeCell ref="D356:E356"/>
    <mergeCell ref="G356:I356"/>
    <mergeCell ref="D359:L359"/>
    <mergeCell ref="D363:E363"/>
    <mergeCell ref="D333:L333"/>
    <mergeCell ref="B337:C337"/>
    <mergeCell ref="D337:L337"/>
    <mergeCell ref="B294:C294"/>
    <mergeCell ref="D294:L294"/>
    <mergeCell ref="B297:L297"/>
    <mergeCell ref="B228:C228"/>
    <mergeCell ref="B229:C229"/>
    <mergeCell ref="B296:C296"/>
    <mergeCell ref="D296:L296"/>
    <mergeCell ref="B291:C291"/>
    <mergeCell ref="D291:L291"/>
    <mergeCell ref="B292:C292"/>
    <mergeCell ref="B293:C293"/>
    <mergeCell ref="D293:L293"/>
    <mergeCell ref="D285:E285"/>
    <mergeCell ref="G285:I285"/>
    <mergeCell ref="D287:E287"/>
    <mergeCell ref="H287:I287"/>
    <mergeCell ref="J287:K287"/>
    <mergeCell ref="A271:L271"/>
    <mergeCell ref="J276:K276"/>
    <mergeCell ref="B283:L283"/>
    <mergeCell ref="B323:C323"/>
    <mergeCell ref="G323:H323"/>
    <mergeCell ref="D221:E221"/>
    <mergeCell ref="F221:I221"/>
    <mergeCell ref="J221:K221"/>
    <mergeCell ref="I213:J213"/>
    <mergeCell ref="D224:E224"/>
    <mergeCell ref="D225:E225"/>
    <mergeCell ref="D226:E226"/>
    <mergeCell ref="D228:E228"/>
    <mergeCell ref="D229:E229"/>
    <mergeCell ref="B233:L233"/>
    <mergeCell ref="B288:L288"/>
    <mergeCell ref="A289:L289"/>
    <mergeCell ref="D303:L303"/>
    <mergeCell ref="B246:C246"/>
    <mergeCell ref="B222:C222"/>
    <mergeCell ref="D262:L262"/>
    <mergeCell ref="B262:C262"/>
    <mergeCell ref="B223:C223"/>
    <mergeCell ref="D223:E223"/>
    <mergeCell ref="B224:C224"/>
    <mergeCell ref="D222:E222"/>
    <mergeCell ref="B225:C225"/>
    <mergeCell ref="D304:L304"/>
    <mergeCell ref="G241:H241"/>
    <mergeCell ref="B239:C239"/>
    <mergeCell ref="B240:C240"/>
    <mergeCell ref="B241:C241"/>
    <mergeCell ref="G239:H239"/>
    <mergeCell ref="G240:H240"/>
    <mergeCell ref="D171:L171"/>
    <mergeCell ref="D172:L172"/>
    <mergeCell ref="D173:L173"/>
    <mergeCell ref="B230:C230"/>
    <mergeCell ref="B231:C231"/>
    <mergeCell ref="D230:E230"/>
    <mergeCell ref="D231:E231"/>
    <mergeCell ref="F222:I222"/>
    <mergeCell ref="F223:I223"/>
    <mergeCell ref="F224:I224"/>
    <mergeCell ref="F225:I225"/>
    <mergeCell ref="F226:I226"/>
    <mergeCell ref="F227:I227"/>
    <mergeCell ref="B221:C221"/>
    <mergeCell ref="B209:L209"/>
    <mergeCell ref="A210:L210"/>
    <mergeCell ref="B211:L211"/>
    <mergeCell ref="A212:L212"/>
    <mergeCell ref="G322:H322"/>
    <mergeCell ref="B247:C247"/>
    <mergeCell ref="G324:H324"/>
    <mergeCell ref="B298:C298"/>
    <mergeCell ref="D298:L298"/>
    <mergeCell ref="B299:C299"/>
    <mergeCell ref="B300:C300"/>
    <mergeCell ref="D300:L300"/>
    <mergeCell ref="B301:C301"/>
    <mergeCell ref="D301:L301"/>
    <mergeCell ref="J302:K302"/>
    <mergeCell ref="B319:C319"/>
    <mergeCell ref="G319:H319"/>
    <mergeCell ref="B310:C310"/>
    <mergeCell ref="D310:L310"/>
    <mergeCell ref="B311:C311"/>
    <mergeCell ref="B312:C312"/>
    <mergeCell ref="D312:L312"/>
    <mergeCell ref="B313:C313"/>
    <mergeCell ref="D313:L313"/>
    <mergeCell ref="J314:K314"/>
    <mergeCell ref="B315:C315"/>
    <mergeCell ref="D315:L315"/>
    <mergeCell ref="B304:C304"/>
    <mergeCell ref="B324:C324"/>
    <mergeCell ref="B305:C305"/>
    <mergeCell ref="G363:I363"/>
    <mergeCell ref="B327:C327"/>
    <mergeCell ref="D327:L327"/>
    <mergeCell ref="B261:C261"/>
    <mergeCell ref="D261:L261"/>
    <mergeCell ref="B244:C244"/>
    <mergeCell ref="D244:L244"/>
    <mergeCell ref="B328:C328"/>
    <mergeCell ref="D328:L328"/>
    <mergeCell ref="B329:C329"/>
    <mergeCell ref="D329:L329"/>
    <mergeCell ref="B330:C330"/>
    <mergeCell ref="D330:L330"/>
    <mergeCell ref="B331:C331"/>
    <mergeCell ref="D331:L331"/>
    <mergeCell ref="B332:C332"/>
    <mergeCell ref="D332:L332"/>
    <mergeCell ref="B320:C320"/>
    <mergeCell ref="G320:H320"/>
    <mergeCell ref="B321:C321"/>
    <mergeCell ref="G321:H321"/>
    <mergeCell ref="B322:C322"/>
    <mergeCell ref="K110:L110"/>
    <mergeCell ref="B218:D218"/>
    <mergeCell ref="E218:I218"/>
    <mergeCell ref="B116:L116"/>
    <mergeCell ref="B118:L118"/>
    <mergeCell ref="F121:L121"/>
    <mergeCell ref="E170:L170"/>
    <mergeCell ref="J174:K174"/>
    <mergeCell ref="D176:L176"/>
    <mergeCell ref="J157:K157"/>
    <mergeCell ref="D154:L154"/>
    <mergeCell ref="D155:L155"/>
    <mergeCell ref="B120:C120"/>
    <mergeCell ref="B121:C121"/>
    <mergeCell ref="E120:L120"/>
    <mergeCell ref="E122:L122"/>
    <mergeCell ref="E123:L123"/>
    <mergeCell ref="B128:C128"/>
    <mergeCell ref="B129:C129"/>
    <mergeCell ref="E140:L140"/>
    <mergeCell ref="E141:L141"/>
    <mergeCell ref="B217:D217"/>
    <mergeCell ref="E217:I217"/>
    <mergeCell ref="J217:L217"/>
    <mergeCell ref="K77:L77"/>
    <mergeCell ref="D78:E78"/>
    <mergeCell ref="F78:H78"/>
    <mergeCell ref="I78:J78"/>
    <mergeCell ref="K78:L78"/>
    <mergeCell ref="B79:L79"/>
    <mergeCell ref="C80:L80"/>
    <mergeCell ref="D82:E82"/>
    <mergeCell ref="F82:H82"/>
    <mergeCell ref="I82:J82"/>
    <mergeCell ref="K82:L82"/>
    <mergeCell ref="D83:E83"/>
    <mergeCell ref="F83:H83"/>
    <mergeCell ref="I83:J83"/>
    <mergeCell ref="K83:L83"/>
    <mergeCell ref="D81:E81"/>
    <mergeCell ref="F81:H81"/>
    <mergeCell ref="I81:J81"/>
    <mergeCell ref="K81:L81"/>
    <mergeCell ref="D84:E84"/>
    <mergeCell ref="F84:H84"/>
    <mergeCell ref="I84:J84"/>
    <mergeCell ref="K84:L84"/>
  </mergeCells>
  <phoneticPr fontId="4"/>
  <dataValidations count="7">
    <dataValidation type="list" allowBlank="1" showInputMessage="1" showErrorMessage="1" sqref="D216:D218 F216:F218" xr:uid="{00000000-0002-0000-0200-000000000000}">
      <formula1>"□,☑"</formula1>
    </dataValidation>
    <dataValidation type="list" allowBlank="1" showInputMessage="1" showErrorMessage="1" sqref="J237:J241 J254:J258 J320:J324" xr:uid="{E51A8DCF-8686-41BE-80E4-CAC61C38B70E}">
      <formula1>"選択して下さい,講座実施国内で購入,講座実施国外で購入,実施国外で賃借,その他"</formula1>
    </dataValidation>
    <dataValidation type="list" allowBlank="1" showInputMessage="1" showErrorMessage="1" sqref="L237:L241 L254:L258 L320:L324" xr:uid="{8FE4F82C-9324-4AE9-AC3B-44E517F8F9A3}">
      <formula1>"選択して下さい,該当,非該当"</formula1>
    </dataValidation>
    <dataValidation type="list" allowBlank="1" showInputMessage="1" showErrorMessage="1" sqref="F278:F279" xr:uid="{356E6ED2-2782-43A5-BE1D-34033F4723F4}">
      <formula1>"選択して下さい,現地,日本,その他"</formula1>
    </dataValidation>
    <dataValidation type="list" allowBlank="1" showInputMessage="1" showErrorMessage="1" sqref="B222:C231" xr:uid="{955BC328-6D83-4AE1-B341-D8F1EBB52C1D}">
      <formula1>"選択して下さい,現地,国外"</formula1>
    </dataValidation>
    <dataValidation type="list" allowBlank="1" showInputMessage="1" showErrorMessage="1" sqref="D25:G25 I25:J25 A32 A38 A44 B151:B153 B199:B201 B205:B208 C215 D213 C234 E234 C251 E251 B274:B276 B278:B281 C317 E317 B365:B368 B370 E215 F213 B165 B31 B37 B43 D28:G28 I28 D62:G62 I62:J62 A69 A75 A81 B68 B74 B80 D65:G65 I65" xr:uid="{1D3D87BE-3174-4FFC-A7B0-61213E567F4A}">
      <formula1>"○"</formula1>
    </dataValidation>
    <dataValidation type="list" allowBlank="1" showInputMessage="1" showErrorMessage="1" sqref="I15:L15 I53:L53" xr:uid="{4C8D0AEE-64B7-4B12-8248-3E30EF6EED2F}">
      <formula1>"選択して下さい,2年制,3年制,4年制,5年制,6年制,単位取得次第卒業"</formula1>
    </dataValidation>
  </dataValidations>
  <hyperlinks>
    <hyperlink ref="G85:I85" location="'③-別紙1.追加'!D4" display="シート「③-別紙1.追加」" xr:uid="{1EAB535A-6512-4651-89B3-8F4FA11976F2}"/>
    <hyperlink ref="G181:I181" location="'③-別紙1.追加'!D294" display="シート「③-別紙1.追加」" xr:uid="{1D3265CE-1243-420E-8847-7987521C0A6E}"/>
    <hyperlink ref="F232" location="'③-別紙1.追加'!A1" display="シート「③-別紙1.追加」" xr:uid="{AD2A5340-C05D-4899-823A-5C3054FCB275}"/>
    <hyperlink ref="F232:H232" location="'③-別紙1.追加'!B348" display="シート「③-別紙1.追加」" xr:uid="{422977B9-AF7D-4B26-AEE5-0CC8CFFA0471}"/>
  </hyperlinks>
  <printOptions horizontalCentered="1"/>
  <pageMargins left="0.15748031496062992" right="0.19685039370078741" top="0.55118110236220474" bottom="0.55118110236220474" header="0.31496062992125984" footer="0.31496062992125984"/>
  <pageSetup paperSize="9" scale="72" fitToHeight="0" orientation="portrait" blackAndWhite="1" r:id="rId3"/>
  <headerFooter>
    <oddFooter>&amp;C&amp;"ＭＳ Ｐ明朝,標準"&amp;10&amp;P/&amp;N</oddFooter>
  </headerFooter>
  <rowBreaks count="7" manualBreakCount="7">
    <brk id="48" max="11" man="1"/>
    <brk id="93" max="11" man="1"/>
    <brk id="145" max="11" man="1"/>
    <brk id="196" max="11" man="1"/>
    <brk id="240" max="11" man="1"/>
    <brk id="287" max="11" man="1"/>
    <brk id="334"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16F28-E41A-4D6A-AD3A-072D4B97156A}">
  <sheetPr codeName="Sheet5">
    <tabColor rgb="FFFFCCFF"/>
  </sheetPr>
  <dimension ref="A1:M357"/>
  <sheetViews>
    <sheetView view="pageBreakPreview" zoomScale="60" zoomScaleNormal="100" workbookViewId="0"/>
  </sheetViews>
  <sheetFormatPr defaultColWidth="9" defaultRowHeight="15.95"/>
  <cols>
    <col min="1" max="1" width="5" style="147" bestFit="1" customWidth="1"/>
    <col min="2" max="2" width="7.85546875" style="147" customWidth="1"/>
    <col min="3" max="3" width="17.140625" style="145" customWidth="1"/>
    <col min="4" max="6" width="13.140625" style="145" customWidth="1"/>
    <col min="7" max="7" width="8.42578125" style="145" customWidth="1"/>
    <col min="8" max="8" width="4.85546875" style="145" customWidth="1"/>
    <col min="9" max="9" width="18.140625" style="145" bestFit="1" customWidth="1"/>
    <col min="10" max="10" width="15.42578125" style="145" customWidth="1"/>
    <col min="11" max="11" width="13.28515625" style="145" customWidth="1"/>
    <col min="12" max="12" width="16.42578125" style="145" customWidth="1"/>
    <col min="13" max="13" width="10.85546875" style="145" bestFit="1" customWidth="1"/>
    <col min="14" max="16384" width="9" style="145"/>
  </cols>
  <sheetData>
    <row r="1" spans="1:13" ht="20.100000000000001" customHeight="1">
      <c r="A1" s="504"/>
      <c r="B1" s="151"/>
      <c r="D1" s="1310"/>
      <c r="E1" s="1310"/>
      <c r="F1" s="1310"/>
      <c r="G1" s="1310"/>
      <c r="H1" s="1310"/>
      <c r="I1" s="1310"/>
      <c r="J1" s="152"/>
      <c r="K1" s="152"/>
      <c r="L1" s="153" t="s">
        <v>390</v>
      </c>
    </row>
    <row r="2" spans="1:13" ht="20.25" customHeight="1">
      <c r="A2" s="159" t="s">
        <v>141</v>
      </c>
      <c r="B2" s="1425" t="s">
        <v>142</v>
      </c>
      <c r="C2" s="1376"/>
      <c r="D2" s="1426"/>
      <c r="E2" s="1426"/>
      <c r="F2" s="1426"/>
      <c r="G2" s="1426"/>
      <c r="H2" s="1426"/>
      <c r="I2" s="1426"/>
      <c r="J2" s="1426"/>
      <c r="K2" s="1426"/>
      <c r="L2" s="1426"/>
    </row>
    <row r="3" spans="1:13" ht="20.25" customHeight="1">
      <c r="A3" s="162"/>
      <c r="B3" s="1121" t="s">
        <v>391</v>
      </c>
      <c r="C3" s="1285"/>
      <c r="D3" s="1285"/>
      <c r="E3" s="1285"/>
      <c r="F3" s="1285"/>
      <c r="G3" s="1285"/>
      <c r="H3" s="1285"/>
      <c r="I3" s="1285"/>
      <c r="J3" s="1285"/>
      <c r="K3" s="1285"/>
      <c r="L3" s="1285"/>
      <c r="M3" s="182"/>
    </row>
    <row r="4" spans="1:13" ht="20.100000000000001" customHeight="1">
      <c r="A4" s="162"/>
      <c r="B4" s="163" t="s">
        <v>144</v>
      </c>
      <c r="C4" s="164" t="s">
        <v>145</v>
      </c>
      <c r="D4" s="1302"/>
      <c r="E4" s="1302"/>
      <c r="F4" s="1302"/>
      <c r="G4" s="1302"/>
      <c r="H4" s="1302"/>
      <c r="I4" s="1302"/>
      <c r="J4" s="1302"/>
      <c r="K4" s="1302"/>
      <c r="L4" s="1404"/>
      <c r="M4" s="182"/>
    </row>
    <row r="5" spans="1:13" ht="20.100000000000001" customHeight="1">
      <c r="A5" s="165"/>
      <c r="B5" s="166"/>
      <c r="C5" s="167" t="s">
        <v>146</v>
      </c>
      <c r="D5" s="1288"/>
      <c r="E5" s="1288"/>
      <c r="F5" s="1288"/>
      <c r="G5" s="1288"/>
      <c r="H5" s="1288"/>
      <c r="I5" s="1288"/>
      <c r="J5" s="1288"/>
      <c r="K5" s="1288"/>
      <c r="L5" s="1213"/>
      <c r="M5" s="182"/>
    </row>
    <row r="6" spans="1:13" ht="40.700000000000003" customHeight="1">
      <c r="A6" s="165"/>
      <c r="B6" s="168" t="s">
        <v>147</v>
      </c>
      <c r="C6" s="169" t="s">
        <v>148</v>
      </c>
      <c r="D6" s="1321"/>
      <c r="E6" s="1321"/>
      <c r="F6" s="1321"/>
      <c r="G6" s="1321"/>
      <c r="H6" s="1321"/>
      <c r="I6" s="1321"/>
      <c r="J6" s="169" t="s">
        <v>149</v>
      </c>
      <c r="K6" s="1322"/>
      <c r="L6" s="1323"/>
      <c r="M6" s="182"/>
    </row>
    <row r="7" spans="1:13" ht="20.100000000000001" customHeight="1">
      <c r="A7" s="165"/>
      <c r="B7" s="168"/>
      <c r="C7" s="169" t="s">
        <v>150</v>
      </c>
      <c r="D7" s="429"/>
      <c r="E7" s="170" t="s">
        <v>392</v>
      </c>
      <c r="F7" s="430"/>
      <c r="G7" s="1324" t="s">
        <v>393</v>
      </c>
      <c r="H7" s="1324"/>
      <c r="I7" s="1326" t="s">
        <v>153</v>
      </c>
      <c r="J7" s="1326"/>
      <c r="K7" s="1326"/>
      <c r="L7" s="1407"/>
      <c r="M7" s="182"/>
    </row>
    <row r="8" spans="1:13" ht="59.1" customHeight="1">
      <c r="A8" s="165"/>
      <c r="B8" s="171"/>
      <c r="C8" s="169" t="s">
        <v>154</v>
      </c>
      <c r="D8" s="1093"/>
      <c r="E8" s="1325"/>
      <c r="F8" s="1325"/>
      <c r="G8" s="1325"/>
      <c r="H8" s="1325"/>
      <c r="I8" s="1325"/>
      <c r="J8" s="1325"/>
      <c r="K8" s="1325"/>
      <c r="L8" s="1123"/>
      <c r="M8" s="182"/>
    </row>
    <row r="9" spans="1:13" ht="20.100000000000001" customHeight="1">
      <c r="A9" s="162"/>
      <c r="B9" s="1359" t="s">
        <v>155</v>
      </c>
      <c r="C9" s="1360"/>
      <c r="D9" s="1302"/>
      <c r="E9" s="1302"/>
      <c r="F9" s="1302"/>
      <c r="G9" s="1302"/>
      <c r="H9" s="1302"/>
      <c r="I9" s="1302"/>
      <c r="J9" s="1302"/>
      <c r="K9" s="1302"/>
      <c r="L9" s="1404"/>
      <c r="M9" s="182"/>
    </row>
    <row r="10" spans="1:13" ht="20.100000000000001" customHeight="1">
      <c r="A10" s="165"/>
      <c r="B10" s="1289" t="s">
        <v>156</v>
      </c>
      <c r="C10" s="1290"/>
      <c r="D10" s="1291"/>
      <c r="E10" s="1291"/>
      <c r="F10" s="1291"/>
      <c r="G10" s="1291"/>
      <c r="H10" s="1291"/>
      <c r="I10" s="1291"/>
      <c r="J10" s="1291"/>
      <c r="K10" s="1291"/>
      <c r="L10" s="1349"/>
      <c r="M10" s="182"/>
    </row>
    <row r="11" spans="1:13" ht="20.100000000000001" customHeight="1">
      <c r="A11" s="162"/>
      <c r="B11" s="1359" t="s">
        <v>155</v>
      </c>
      <c r="C11" s="1360"/>
      <c r="D11" s="1302"/>
      <c r="E11" s="1302"/>
      <c r="F11" s="1302"/>
      <c r="G11" s="1302"/>
      <c r="H11" s="1302"/>
      <c r="I11" s="1302"/>
      <c r="J11" s="1302"/>
      <c r="K11" s="1302"/>
      <c r="L11" s="1404"/>
      <c r="M11" s="182"/>
    </row>
    <row r="12" spans="1:13" ht="20.100000000000001" customHeight="1">
      <c r="A12" s="165"/>
      <c r="B12" s="1289" t="s">
        <v>156</v>
      </c>
      <c r="C12" s="1290"/>
      <c r="D12" s="1291"/>
      <c r="E12" s="1291"/>
      <c r="F12" s="1291"/>
      <c r="G12" s="1291"/>
      <c r="H12" s="1291"/>
      <c r="I12" s="1291"/>
      <c r="J12" s="1291"/>
      <c r="K12" s="1291"/>
      <c r="L12" s="1349"/>
      <c r="M12" s="182"/>
    </row>
    <row r="13" spans="1:13" ht="20.100000000000001" customHeight="1">
      <c r="A13" s="162"/>
      <c r="B13" s="1359" t="s">
        <v>155</v>
      </c>
      <c r="C13" s="1360"/>
      <c r="D13" s="1302"/>
      <c r="E13" s="1302"/>
      <c r="F13" s="1302"/>
      <c r="G13" s="1302"/>
      <c r="H13" s="1302"/>
      <c r="I13" s="1302"/>
      <c r="J13" s="1302"/>
      <c r="K13" s="1302"/>
      <c r="L13" s="1404"/>
      <c r="M13" s="182"/>
    </row>
    <row r="14" spans="1:13" ht="20.100000000000001" customHeight="1">
      <c r="A14" s="165"/>
      <c r="B14" s="1289" t="s">
        <v>156</v>
      </c>
      <c r="C14" s="1290"/>
      <c r="D14" s="1291"/>
      <c r="E14" s="1291"/>
      <c r="F14" s="1291"/>
      <c r="G14" s="1291"/>
      <c r="H14" s="1291"/>
      <c r="I14" s="1291"/>
      <c r="J14" s="1291"/>
      <c r="K14" s="1291"/>
      <c r="L14" s="1349"/>
      <c r="M14" s="182"/>
    </row>
    <row r="15" spans="1:13" ht="30.95" customHeight="1">
      <c r="A15" s="418"/>
      <c r="B15" s="1304" t="s">
        <v>157</v>
      </c>
      <c r="C15" s="1376"/>
      <c r="D15" s="172" t="s">
        <v>159</v>
      </c>
      <c r="E15" s="172" t="s">
        <v>160</v>
      </c>
      <c r="F15" s="172" t="s">
        <v>161</v>
      </c>
      <c r="G15" s="1292" t="s">
        <v>162</v>
      </c>
      <c r="H15" s="1293"/>
      <c r="I15" s="173" t="s">
        <v>163</v>
      </c>
      <c r="J15" s="172" t="s">
        <v>164</v>
      </c>
      <c r="K15" s="1394"/>
      <c r="L15" s="1395"/>
      <c r="M15" s="182"/>
    </row>
    <row r="16" spans="1:13" ht="30.95" customHeight="1">
      <c r="A16" s="165"/>
      <c r="B16" s="1377"/>
      <c r="C16" s="1378"/>
      <c r="D16" s="538"/>
      <c r="E16" s="538"/>
      <c r="F16" s="538"/>
      <c r="G16" s="1361"/>
      <c r="H16" s="1795"/>
      <c r="I16" s="538"/>
      <c r="J16" s="538"/>
      <c r="K16" s="1396"/>
      <c r="L16" s="1397"/>
      <c r="M16" s="182"/>
    </row>
    <row r="17" spans="1:13" ht="30.95" customHeight="1">
      <c r="A17" s="419"/>
      <c r="B17" s="1298" t="s">
        <v>165</v>
      </c>
      <c r="C17" s="1299"/>
      <c r="D17" s="537"/>
      <c r="E17" s="537"/>
      <c r="F17" s="537"/>
      <c r="G17" s="1362"/>
      <c r="H17" s="1363"/>
      <c r="I17" s="537"/>
      <c r="J17" s="537"/>
      <c r="K17" s="1398"/>
      <c r="L17" s="1399"/>
      <c r="M17" s="182"/>
    </row>
    <row r="18" spans="1:13" ht="30.95" customHeight="1">
      <c r="A18" s="418"/>
      <c r="B18" s="1304" t="s">
        <v>166</v>
      </c>
      <c r="C18" s="1376"/>
      <c r="D18" s="172" t="s">
        <v>167</v>
      </c>
      <c r="E18" s="172" t="s">
        <v>168</v>
      </c>
      <c r="F18" s="172" t="s">
        <v>169</v>
      </c>
      <c r="G18" s="1292" t="s">
        <v>170</v>
      </c>
      <c r="H18" s="1293"/>
      <c r="I18" s="173" t="s">
        <v>171</v>
      </c>
      <c r="J18" s="1292" t="s">
        <v>172</v>
      </c>
      <c r="K18" s="1379"/>
      <c r="L18" s="1293"/>
      <c r="M18" s="182"/>
    </row>
    <row r="19" spans="1:13" ht="30.95" customHeight="1">
      <c r="A19" s="165"/>
      <c r="B19" s="1377"/>
      <c r="C19" s="1378"/>
      <c r="D19" s="538"/>
      <c r="E19" s="538"/>
      <c r="F19" s="538"/>
      <c r="G19" s="1361"/>
      <c r="H19" s="1795"/>
      <c r="I19" s="538"/>
      <c r="J19" s="1380"/>
      <c r="K19" s="1381"/>
      <c r="L19" s="1382"/>
      <c r="M19" s="182"/>
    </row>
    <row r="20" spans="1:13" ht="30.95" customHeight="1">
      <c r="A20" s="419"/>
      <c r="B20" s="1386" t="s">
        <v>173</v>
      </c>
      <c r="C20" s="1387"/>
      <c r="D20" s="548"/>
      <c r="E20" s="548"/>
      <c r="F20" s="548"/>
      <c r="G20" s="420"/>
      <c r="H20" s="549"/>
      <c r="I20" s="548"/>
      <c r="J20" s="1383"/>
      <c r="K20" s="1384"/>
      <c r="L20" s="1385"/>
      <c r="M20" s="182"/>
    </row>
    <row r="21" spans="1:13" ht="20.100000000000001" customHeight="1">
      <c r="A21" s="162"/>
      <c r="B21" s="1411" t="s">
        <v>174</v>
      </c>
      <c r="C21" s="1220"/>
      <c r="D21" s="1220"/>
      <c r="E21" s="1220"/>
      <c r="F21" s="1220"/>
      <c r="G21" s="1220"/>
      <c r="H21" s="1220"/>
      <c r="I21" s="1220"/>
      <c r="J21" s="1220"/>
      <c r="K21" s="1220"/>
      <c r="L21" s="1221"/>
      <c r="M21" s="182"/>
    </row>
    <row r="22" spans="1:13" ht="20.100000000000001" customHeight="1">
      <c r="A22" s="532"/>
      <c r="B22" s="534"/>
      <c r="C22" s="535" t="s">
        <v>175</v>
      </c>
      <c r="D22" s="536"/>
      <c r="E22" s="536"/>
      <c r="F22" s="536"/>
      <c r="G22" s="536"/>
      <c r="H22" s="536"/>
      <c r="I22" s="183"/>
      <c r="J22" s="183"/>
      <c r="K22" s="183"/>
      <c r="L22" s="282"/>
      <c r="M22" s="182"/>
    </row>
    <row r="23" spans="1:13" ht="20.100000000000001" customHeight="1">
      <c r="A23" s="533"/>
      <c r="B23" s="182"/>
      <c r="C23" s="542"/>
      <c r="D23" s="1297" t="s">
        <v>176</v>
      </c>
      <c r="E23" s="1297"/>
      <c r="F23" s="1297" t="s">
        <v>177</v>
      </c>
      <c r="G23" s="1297"/>
      <c r="H23" s="1297"/>
      <c r="I23" s="1115"/>
      <c r="J23" s="1115"/>
      <c r="K23" s="1115"/>
      <c r="L23" s="1136"/>
      <c r="M23" s="182"/>
    </row>
    <row r="24" spans="1:13" ht="20.100000000000001" customHeight="1">
      <c r="A24" s="182"/>
      <c r="B24" s="182"/>
      <c r="C24" s="184" t="s">
        <v>178</v>
      </c>
      <c r="D24" s="1129"/>
      <c r="E24" s="1129"/>
      <c r="F24" s="1129"/>
      <c r="G24" s="1129"/>
      <c r="H24" s="1129"/>
      <c r="I24" s="1115"/>
      <c r="J24" s="1115"/>
      <c r="K24" s="1115"/>
      <c r="L24" s="1136"/>
      <c r="M24" s="182"/>
    </row>
    <row r="25" spans="1:13" ht="20.100000000000001" customHeight="1">
      <c r="A25" s="182"/>
      <c r="B25" s="182"/>
      <c r="C25" s="184" t="s">
        <v>179</v>
      </c>
      <c r="D25" s="1129"/>
      <c r="E25" s="1129"/>
      <c r="F25" s="1129"/>
      <c r="G25" s="1129"/>
      <c r="H25" s="1129"/>
      <c r="I25" s="1115"/>
      <c r="J25" s="1115"/>
      <c r="K25" s="1115"/>
      <c r="L25" s="1136"/>
      <c r="M25" s="182"/>
    </row>
    <row r="26" spans="1:13" ht="20.100000000000001" customHeight="1">
      <c r="A26" s="182"/>
      <c r="B26" s="182"/>
      <c r="C26" s="539" t="s">
        <v>180</v>
      </c>
      <c r="D26" s="1137"/>
      <c r="E26" s="1137"/>
      <c r="F26" s="1137"/>
      <c r="G26" s="1137"/>
      <c r="H26" s="1137"/>
      <c r="I26" s="1115"/>
      <c r="J26" s="1115"/>
      <c r="K26" s="1115"/>
      <c r="L26" s="1136"/>
      <c r="M26" s="182"/>
    </row>
    <row r="27" spans="1:13" ht="9.9499999999999993" customHeight="1">
      <c r="A27" s="145"/>
      <c r="B27" s="1391"/>
      <c r="C27" s="1392"/>
      <c r="D27" s="1392"/>
      <c r="E27" s="1392"/>
      <c r="F27" s="1392"/>
      <c r="G27" s="1392"/>
      <c r="H27" s="1392"/>
      <c r="I27" s="1392"/>
      <c r="J27" s="1392"/>
      <c r="K27" s="1392"/>
      <c r="L27" s="1393"/>
      <c r="M27" s="182"/>
    </row>
    <row r="28" spans="1:13" ht="20.100000000000001" customHeight="1">
      <c r="A28" s="145"/>
      <c r="B28" s="540"/>
      <c r="C28" s="1303" t="s">
        <v>181</v>
      </c>
      <c r="D28" s="1109"/>
      <c r="E28" s="1109"/>
      <c r="F28" s="1109"/>
      <c r="G28" s="1109"/>
      <c r="H28" s="1109"/>
      <c r="I28" s="1109"/>
      <c r="J28" s="1109"/>
      <c r="K28" s="1109"/>
      <c r="L28" s="1251"/>
      <c r="M28" s="182"/>
    </row>
    <row r="29" spans="1:13" ht="20.100000000000001" customHeight="1">
      <c r="A29" s="533"/>
      <c r="B29" s="283"/>
      <c r="C29" s="543"/>
      <c r="D29" s="1183" t="s">
        <v>176</v>
      </c>
      <c r="E29" s="1183"/>
      <c r="F29" s="1183" t="s">
        <v>177</v>
      </c>
      <c r="G29" s="1183"/>
      <c r="H29" s="1183"/>
      <c r="I29" s="1183" t="s">
        <v>182</v>
      </c>
      <c r="J29" s="1183"/>
      <c r="K29" s="1135"/>
      <c r="L29" s="1136"/>
      <c r="M29" s="182"/>
    </row>
    <row r="30" spans="1:13" ht="20.100000000000001" customHeight="1">
      <c r="A30" s="182"/>
      <c r="B30" s="182"/>
      <c r="C30" s="184" t="s">
        <v>178</v>
      </c>
      <c r="D30" s="1129"/>
      <c r="E30" s="1129"/>
      <c r="F30" s="1129"/>
      <c r="G30" s="1129"/>
      <c r="H30" s="1129"/>
      <c r="I30" s="1129"/>
      <c r="J30" s="1129"/>
      <c r="K30" s="1115"/>
      <c r="L30" s="1136"/>
      <c r="M30" s="182"/>
    </row>
    <row r="31" spans="1:13" ht="20.100000000000001" customHeight="1">
      <c r="A31" s="182"/>
      <c r="B31" s="182"/>
      <c r="C31" s="184" t="s">
        <v>179</v>
      </c>
      <c r="D31" s="1129"/>
      <c r="E31" s="1129"/>
      <c r="F31" s="1129"/>
      <c r="G31" s="1129"/>
      <c r="H31" s="1129"/>
      <c r="I31" s="1129"/>
      <c r="J31" s="1129"/>
      <c r="K31" s="1115"/>
      <c r="L31" s="1136"/>
      <c r="M31" s="182"/>
    </row>
    <row r="32" spans="1:13" ht="20.100000000000001" customHeight="1">
      <c r="A32" s="182"/>
      <c r="B32" s="182"/>
      <c r="C32" s="539" t="s">
        <v>180</v>
      </c>
      <c r="D32" s="1137"/>
      <c r="E32" s="1137"/>
      <c r="F32" s="1137"/>
      <c r="G32" s="1137"/>
      <c r="H32" s="1137"/>
      <c r="I32" s="1137"/>
      <c r="J32" s="1137"/>
      <c r="K32" s="1115"/>
      <c r="L32" s="1136"/>
      <c r="M32" s="182"/>
    </row>
    <row r="33" spans="1:13" ht="9.9499999999999993" customHeight="1">
      <c r="A33" s="145"/>
      <c r="B33" s="1140"/>
      <c r="C33" s="1141"/>
      <c r="D33" s="1141"/>
      <c r="E33" s="1141"/>
      <c r="F33" s="1141"/>
      <c r="G33" s="1141"/>
      <c r="H33" s="1141"/>
      <c r="I33" s="1141"/>
      <c r="J33" s="1141"/>
      <c r="K33" s="1141"/>
      <c r="L33" s="1142"/>
      <c r="M33" s="182"/>
    </row>
    <row r="34" spans="1:13" ht="20.100000000000001" customHeight="1">
      <c r="A34" s="145"/>
      <c r="B34" s="541"/>
      <c r="C34" s="1143" t="s">
        <v>183</v>
      </c>
      <c r="D34" s="1144"/>
      <c r="E34" s="1144"/>
      <c r="F34" s="1144"/>
      <c r="G34" s="1144"/>
      <c r="H34" s="1144"/>
      <c r="I34" s="1144"/>
      <c r="J34" s="1144"/>
      <c r="K34" s="1144"/>
      <c r="L34" s="1145"/>
      <c r="M34" s="182"/>
    </row>
    <row r="35" spans="1:13" ht="20.100000000000001" customHeight="1">
      <c r="A35" s="533"/>
      <c r="B35" s="182"/>
      <c r="C35" s="542"/>
      <c r="D35" s="1131" t="s">
        <v>176</v>
      </c>
      <c r="E35" s="1131"/>
      <c r="F35" s="1131" t="s">
        <v>177</v>
      </c>
      <c r="G35" s="1131"/>
      <c r="H35" s="1131"/>
      <c r="I35" s="1131" t="s">
        <v>182</v>
      </c>
      <c r="J35" s="1131"/>
      <c r="K35" s="1131" t="s">
        <v>184</v>
      </c>
      <c r="L35" s="1132"/>
      <c r="M35" s="182"/>
    </row>
    <row r="36" spans="1:13" ht="20.100000000000001" customHeight="1">
      <c r="A36" s="182"/>
      <c r="B36" s="182"/>
      <c r="C36" s="184" t="s">
        <v>178</v>
      </c>
      <c r="D36" s="1129"/>
      <c r="E36" s="1129"/>
      <c r="F36" s="1129"/>
      <c r="G36" s="1129"/>
      <c r="H36" s="1129"/>
      <c r="I36" s="1129"/>
      <c r="J36" s="1129"/>
      <c r="K36" s="1129"/>
      <c r="L36" s="1130"/>
      <c r="M36" s="182"/>
    </row>
    <row r="37" spans="1:13" ht="20.100000000000001" customHeight="1">
      <c r="A37" s="182"/>
      <c r="B37" s="182"/>
      <c r="C37" s="184" t="s">
        <v>179</v>
      </c>
      <c r="D37" s="1129"/>
      <c r="E37" s="1129"/>
      <c r="F37" s="1129"/>
      <c r="G37" s="1129"/>
      <c r="H37" s="1129"/>
      <c r="I37" s="1129"/>
      <c r="J37" s="1129"/>
      <c r="K37" s="1129"/>
      <c r="L37" s="1130"/>
      <c r="M37" s="182"/>
    </row>
    <row r="38" spans="1:13" ht="20.100000000000001" customHeight="1">
      <c r="A38" s="182"/>
      <c r="B38" s="402"/>
      <c r="C38" s="185" t="s">
        <v>180</v>
      </c>
      <c r="D38" s="1133"/>
      <c r="E38" s="1133"/>
      <c r="F38" s="1133"/>
      <c r="G38" s="1133"/>
      <c r="H38" s="1133"/>
      <c r="I38" s="1133"/>
      <c r="J38" s="1133"/>
      <c r="K38" s="1133"/>
      <c r="L38" s="1134"/>
      <c r="M38" s="182"/>
    </row>
    <row r="39" spans="1:13" ht="20.100000000000001" customHeight="1">
      <c r="A39" s="162"/>
      <c r="B39" s="1121" t="s">
        <v>394</v>
      </c>
      <c r="C39" s="1285"/>
      <c r="D39" s="1285"/>
      <c r="E39" s="1285"/>
      <c r="F39" s="1285"/>
      <c r="G39" s="1285"/>
      <c r="H39" s="1285"/>
      <c r="I39" s="1285"/>
      <c r="J39" s="1285"/>
      <c r="K39" s="1285"/>
      <c r="L39" s="1285"/>
      <c r="M39" s="182"/>
    </row>
    <row r="40" spans="1:13" ht="20.100000000000001" customHeight="1">
      <c r="A40" s="162"/>
      <c r="B40" s="163" t="s">
        <v>144</v>
      </c>
      <c r="C40" s="164" t="s">
        <v>145</v>
      </c>
      <c r="D40" s="1302"/>
      <c r="E40" s="1302"/>
      <c r="F40" s="1302"/>
      <c r="G40" s="1302"/>
      <c r="H40" s="1302"/>
      <c r="I40" s="1302"/>
      <c r="J40" s="1302"/>
      <c r="K40" s="1302"/>
      <c r="L40" s="1404"/>
      <c r="M40" s="182"/>
    </row>
    <row r="41" spans="1:13" ht="20.100000000000001" customHeight="1">
      <c r="A41" s="165"/>
      <c r="B41" s="166"/>
      <c r="C41" s="167" t="s">
        <v>146</v>
      </c>
      <c r="D41" s="1288"/>
      <c r="E41" s="1288"/>
      <c r="F41" s="1288"/>
      <c r="G41" s="1288"/>
      <c r="H41" s="1288"/>
      <c r="I41" s="1288"/>
      <c r="J41" s="1288"/>
      <c r="K41" s="1288"/>
      <c r="L41" s="1213"/>
      <c r="M41" s="182"/>
    </row>
    <row r="42" spans="1:13" ht="40.700000000000003" customHeight="1">
      <c r="A42" s="165"/>
      <c r="B42" s="168" t="s">
        <v>147</v>
      </c>
      <c r="C42" s="169" t="s">
        <v>148</v>
      </c>
      <c r="D42" s="1321"/>
      <c r="E42" s="1321"/>
      <c r="F42" s="1321"/>
      <c r="G42" s="1321"/>
      <c r="H42" s="1321"/>
      <c r="I42" s="1321"/>
      <c r="J42" s="169" t="s">
        <v>149</v>
      </c>
      <c r="K42" s="1322"/>
      <c r="L42" s="1323"/>
      <c r="M42" s="182"/>
    </row>
    <row r="43" spans="1:13" ht="20.100000000000001" customHeight="1">
      <c r="A43" s="165"/>
      <c r="B43" s="168"/>
      <c r="C43" s="169" t="s">
        <v>150</v>
      </c>
      <c r="D43" s="429"/>
      <c r="E43" s="170" t="s">
        <v>392</v>
      </c>
      <c r="F43" s="430"/>
      <c r="G43" s="1324" t="s">
        <v>393</v>
      </c>
      <c r="H43" s="1324"/>
      <c r="I43" s="1326" t="s">
        <v>153</v>
      </c>
      <c r="J43" s="1326"/>
      <c r="K43" s="1326"/>
      <c r="L43" s="1407"/>
      <c r="M43" s="182"/>
    </row>
    <row r="44" spans="1:13" ht="59.1" customHeight="1">
      <c r="A44" s="165"/>
      <c r="B44" s="171"/>
      <c r="C44" s="169" t="s">
        <v>154</v>
      </c>
      <c r="D44" s="1093"/>
      <c r="E44" s="1325"/>
      <c r="F44" s="1325"/>
      <c r="G44" s="1325"/>
      <c r="H44" s="1325"/>
      <c r="I44" s="1325"/>
      <c r="J44" s="1325"/>
      <c r="K44" s="1325"/>
      <c r="L44" s="1123"/>
      <c r="M44" s="182"/>
    </row>
    <row r="45" spans="1:13" ht="20.100000000000001" customHeight="1">
      <c r="A45" s="162"/>
      <c r="B45" s="1359" t="s">
        <v>155</v>
      </c>
      <c r="C45" s="1360"/>
      <c r="D45" s="1302"/>
      <c r="E45" s="1302"/>
      <c r="F45" s="1302"/>
      <c r="G45" s="1302"/>
      <c r="H45" s="1302"/>
      <c r="I45" s="1302"/>
      <c r="J45" s="1302"/>
      <c r="K45" s="1302"/>
      <c r="L45" s="1404"/>
      <c r="M45" s="182"/>
    </row>
    <row r="46" spans="1:13" ht="20.100000000000001" customHeight="1">
      <c r="A46" s="165"/>
      <c r="B46" s="1405" t="s">
        <v>156</v>
      </c>
      <c r="C46" s="1406"/>
      <c r="D46" s="1291"/>
      <c r="E46" s="1291"/>
      <c r="F46" s="1291"/>
      <c r="G46" s="1291"/>
      <c r="H46" s="1291"/>
      <c r="I46" s="1291"/>
      <c r="J46" s="1291"/>
      <c r="K46" s="1291"/>
      <c r="L46" s="1349"/>
      <c r="M46" s="182"/>
    </row>
    <row r="47" spans="1:13" ht="20.100000000000001" customHeight="1">
      <c r="A47" s="162"/>
      <c r="B47" s="1359" t="s">
        <v>155</v>
      </c>
      <c r="C47" s="1360"/>
      <c r="D47" s="1302"/>
      <c r="E47" s="1302"/>
      <c r="F47" s="1302"/>
      <c r="G47" s="1302"/>
      <c r="H47" s="1302"/>
      <c r="I47" s="1302"/>
      <c r="J47" s="1302"/>
      <c r="K47" s="1302"/>
      <c r="L47" s="1404"/>
      <c r="M47" s="182"/>
    </row>
    <row r="48" spans="1:13" ht="20.100000000000001" customHeight="1">
      <c r="A48" s="165"/>
      <c r="B48" s="1405" t="s">
        <v>156</v>
      </c>
      <c r="C48" s="1406"/>
      <c r="D48" s="1291"/>
      <c r="E48" s="1291"/>
      <c r="F48" s="1291"/>
      <c r="G48" s="1291"/>
      <c r="H48" s="1291"/>
      <c r="I48" s="1291"/>
      <c r="J48" s="1291"/>
      <c r="K48" s="1291"/>
      <c r="L48" s="1349"/>
      <c r="M48" s="182"/>
    </row>
    <row r="49" spans="1:13" ht="20.100000000000001" customHeight="1">
      <c r="A49" s="162"/>
      <c r="B49" s="1359" t="s">
        <v>155</v>
      </c>
      <c r="C49" s="1360"/>
      <c r="D49" s="1302"/>
      <c r="E49" s="1302"/>
      <c r="F49" s="1302"/>
      <c r="G49" s="1302"/>
      <c r="H49" s="1302"/>
      <c r="I49" s="1302"/>
      <c r="J49" s="1302"/>
      <c r="K49" s="1302"/>
      <c r="L49" s="1404"/>
      <c r="M49" s="182"/>
    </row>
    <row r="50" spans="1:13" ht="20.100000000000001" customHeight="1">
      <c r="A50" s="165"/>
      <c r="B50" s="1405" t="s">
        <v>156</v>
      </c>
      <c r="C50" s="1406"/>
      <c r="D50" s="1291"/>
      <c r="E50" s="1291"/>
      <c r="F50" s="1291"/>
      <c r="G50" s="1291"/>
      <c r="H50" s="1291"/>
      <c r="I50" s="1291"/>
      <c r="J50" s="1291"/>
      <c r="K50" s="1291"/>
      <c r="L50" s="1349"/>
      <c r="M50" s="182"/>
    </row>
    <row r="51" spans="1:13" ht="30.95" customHeight="1">
      <c r="A51" s="418"/>
      <c r="B51" s="1304" t="s">
        <v>157</v>
      </c>
      <c r="C51" s="1376"/>
      <c r="D51" s="172" t="s">
        <v>159</v>
      </c>
      <c r="E51" s="172" t="s">
        <v>160</v>
      </c>
      <c r="F51" s="172" t="s">
        <v>161</v>
      </c>
      <c r="G51" s="1292" t="s">
        <v>162</v>
      </c>
      <c r="H51" s="1293"/>
      <c r="I51" s="173" t="s">
        <v>163</v>
      </c>
      <c r="J51" s="172" t="s">
        <v>164</v>
      </c>
      <c r="K51" s="1394"/>
      <c r="L51" s="1395"/>
      <c r="M51" s="182"/>
    </row>
    <row r="52" spans="1:13" ht="30.95" customHeight="1">
      <c r="A52" s="165"/>
      <c r="B52" s="1377"/>
      <c r="C52" s="1378"/>
      <c r="D52" s="538"/>
      <c r="E52" s="538"/>
      <c r="F52" s="538"/>
      <c r="G52" s="1361"/>
      <c r="H52" s="1795"/>
      <c r="I52" s="538"/>
      <c r="J52" s="538"/>
      <c r="K52" s="1396"/>
      <c r="L52" s="1397"/>
      <c r="M52" s="182"/>
    </row>
    <row r="53" spans="1:13" ht="30.95" customHeight="1">
      <c r="A53" s="419"/>
      <c r="B53" s="1298" t="s">
        <v>165</v>
      </c>
      <c r="C53" s="1299"/>
      <c r="D53" s="537"/>
      <c r="E53" s="537"/>
      <c r="F53" s="537"/>
      <c r="G53" s="1362"/>
      <c r="H53" s="1363"/>
      <c r="I53" s="537"/>
      <c r="J53" s="537"/>
      <c r="K53" s="1398"/>
      <c r="L53" s="1399"/>
      <c r="M53" s="182"/>
    </row>
    <row r="54" spans="1:13" ht="30.95" customHeight="1">
      <c r="A54" s="418"/>
      <c r="B54" s="1304" t="s">
        <v>166</v>
      </c>
      <c r="C54" s="1376"/>
      <c r="D54" s="172" t="s">
        <v>167</v>
      </c>
      <c r="E54" s="172" t="s">
        <v>168</v>
      </c>
      <c r="F54" s="172" t="s">
        <v>169</v>
      </c>
      <c r="G54" s="1292" t="s">
        <v>170</v>
      </c>
      <c r="H54" s="1293"/>
      <c r="I54" s="173" t="s">
        <v>171</v>
      </c>
      <c r="J54" s="1292" t="s">
        <v>172</v>
      </c>
      <c r="K54" s="1379"/>
      <c r="L54" s="1293"/>
      <c r="M54" s="182"/>
    </row>
    <row r="55" spans="1:13" ht="30.95" customHeight="1">
      <c r="A55" s="165"/>
      <c r="B55" s="1377"/>
      <c r="C55" s="1378"/>
      <c r="D55" s="538"/>
      <c r="E55" s="538"/>
      <c r="F55" s="538"/>
      <c r="G55" s="1361"/>
      <c r="H55" s="1795"/>
      <c r="I55" s="538"/>
      <c r="J55" s="1380"/>
      <c r="K55" s="1381"/>
      <c r="L55" s="1382"/>
      <c r="M55" s="182"/>
    </row>
    <row r="56" spans="1:13" ht="30.95" customHeight="1">
      <c r="A56" s="419"/>
      <c r="B56" s="1386" t="s">
        <v>173</v>
      </c>
      <c r="C56" s="1387"/>
      <c r="D56" s="548"/>
      <c r="E56" s="548"/>
      <c r="F56" s="548"/>
      <c r="G56" s="420"/>
      <c r="H56" s="549"/>
      <c r="I56" s="548"/>
      <c r="J56" s="1383"/>
      <c r="K56" s="1384"/>
      <c r="L56" s="1385"/>
      <c r="M56" s="182"/>
    </row>
    <row r="57" spans="1:13" ht="20.100000000000001" customHeight="1">
      <c r="A57" s="162"/>
      <c r="B57" s="1388" t="s">
        <v>174</v>
      </c>
      <c r="C57" s="1389"/>
      <c r="D57" s="1389"/>
      <c r="E57" s="1389"/>
      <c r="F57" s="1389"/>
      <c r="G57" s="1389"/>
      <c r="H57" s="1389"/>
      <c r="I57" s="1389"/>
      <c r="J57" s="1389"/>
      <c r="K57" s="1389"/>
      <c r="L57" s="1390"/>
      <c r="M57" s="182"/>
    </row>
    <row r="58" spans="1:13" ht="20.100000000000001" customHeight="1">
      <c r="A58" s="532"/>
      <c r="B58" s="534"/>
      <c r="C58" s="535" t="s">
        <v>175</v>
      </c>
      <c r="D58" s="536"/>
      <c r="E58" s="536"/>
      <c r="F58" s="536"/>
      <c r="G58" s="536"/>
      <c r="H58" s="536"/>
      <c r="I58" s="183"/>
      <c r="J58" s="183"/>
      <c r="K58" s="183"/>
      <c r="L58" s="282"/>
      <c r="M58" s="182"/>
    </row>
    <row r="59" spans="1:13" ht="20.100000000000001" customHeight="1">
      <c r="A59" s="533"/>
      <c r="B59" s="182"/>
      <c r="C59" s="542"/>
      <c r="D59" s="1297" t="s">
        <v>176</v>
      </c>
      <c r="E59" s="1297"/>
      <c r="F59" s="1297" t="s">
        <v>177</v>
      </c>
      <c r="G59" s="1297"/>
      <c r="H59" s="1297"/>
      <c r="I59" s="1115"/>
      <c r="J59" s="1115"/>
      <c r="K59" s="1115"/>
      <c r="L59" s="1136"/>
      <c r="M59" s="182"/>
    </row>
    <row r="60" spans="1:13" ht="20.100000000000001" customHeight="1">
      <c r="A60" s="182"/>
      <c r="B60" s="182"/>
      <c r="C60" s="184" t="s">
        <v>178</v>
      </c>
      <c r="D60" s="1129"/>
      <c r="E60" s="1129"/>
      <c r="F60" s="1129"/>
      <c r="G60" s="1129"/>
      <c r="H60" s="1129"/>
      <c r="I60" s="1115"/>
      <c r="J60" s="1115"/>
      <c r="K60" s="1115"/>
      <c r="L60" s="1136"/>
      <c r="M60" s="182"/>
    </row>
    <row r="61" spans="1:13" ht="20.100000000000001" customHeight="1">
      <c r="A61" s="182"/>
      <c r="B61" s="182"/>
      <c r="C61" s="184" t="s">
        <v>179</v>
      </c>
      <c r="D61" s="1129"/>
      <c r="E61" s="1129"/>
      <c r="F61" s="1129"/>
      <c r="G61" s="1129"/>
      <c r="H61" s="1129"/>
      <c r="I61" s="1115"/>
      <c r="J61" s="1115"/>
      <c r="K61" s="1115"/>
      <c r="L61" s="1136"/>
      <c r="M61" s="182"/>
    </row>
    <row r="62" spans="1:13" ht="20.100000000000001" customHeight="1">
      <c r="A62" s="182"/>
      <c r="B62" s="182"/>
      <c r="C62" s="539" t="s">
        <v>180</v>
      </c>
      <c r="D62" s="1137"/>
      <c r="E62" s="1137"/>
      <c r="F62" s="1137"/>
      <c r="G62" s="1137"/>
      <c r="H62" s="1137"/>
      <c r="I62" s="1115"/>
      <c r="J62" s="1115"/>
      <c r="K62" s="1115"/>
      <c r="L62" s="1136"/>
      <c r="M62" s="182"/>
    </row>
    <row r="63" spans="1:13" ht="9.9499999999999993" customHeight="1">
      <c r="A63" s="145"/>
      <c r="B63" s="1391"/>
      <c r="C63" s="1392"/>
      <c r="D63" s="1392"/>
      <c r="E63" s="1392"/>
      <c r="F63" s="1392"/>
      <c r="G63" s="1392"/>
      <c r="H63" s="1392"/>
      <c r="I63" s="1392"/>
      <c r="J63" s="1392"/>
      <c r="K63" s="1392"/>
      <c r="L63" s="1393"/>
      <c r="M63" s="182"/>
    </row>
    <row r="64" spans="1:13" ht="20.100000000000001" customHeight="1">
      <c r="A64" s="145"/>
      <c r="B64" s="540"/>
      <c r="C64" s="1303" t="s">
        <v>181</v>
      </c>
      <c r="D64" s="1109"/>
      <c r="E64" s="1109"/>
      <c r="F64" s="1109"/>
      <c r="G64" s="1109"/>
      <c r="H64" s="1109"/>
      <c r="I64" s="1109"/>
      <c r="J64" s="1109"/>
      <c r="K64" s="1109"/>
      <c r="L64" s="1251"/>
      <c r="M64" s="182"/>
    </row>
    <row r="65" spans="1:13" ht="20.100000000000001" customHeight="1">
      <c r="A65" s="533"/>
      <c r="B65" s="283"/>
      <c r="C65" s="543"/>
      <c r="D65" s="1183" t="s">
        <v>176</v>
      </c>
      <c r="E65" s="1183"/>
      <c r="F65" s="1183" t="s">
        <v>177</v>
      </c>
      <c r="G65" s="1183"/>
      <c r="H65" s="1183"/>
      <c r="I65" s="1183" t="s">
        <v>182</v>
      </c>
      <c r="J65" s="1183"/>
      <c r="K65" s="1135"/>
      <c r="L65" s="1136"/>
      <c r="M65" s="182"/>
    </row>
    <row r="66" spans="1:13" ht="20.100000000000001" customHeight="1">
      <c r="A66" s="182"/>
      <c r="B66" s="182"/>
      <c r="C66" s="184" t="s">
        <v>178</v>
      </c>
      <c r="D66" s="1129"/>
      <c r="E66" s="1129"/>
      <c r="F66" s="1129"/>
      <c r="G66" s="1129"/>
      <c r="H66" s="1129"/>
      <c r="I66" s="1129"/>
      <c r="J66" s="1129"/>
      <c r="K66" s="1115"/>
      <c r="L66" s="1136"/>
      <c r="M66" s="182"/>
    </row>
    <row r="67" spans="1:13" ht="20.100000000000001" customHeight="1">
      <c r="A67" s="182"/>
      <c r="B67" s="182"/>
      <c r="C67" s="184" t="s">
        <v>179</v>
      </c>
      <c r="D67" s="1129"/>
      <c r="E67" s="1129"/>
      <c r="F67" s="1129"/>
      <c r="G67" s="1129"/>
      <c r="H67" s="1129"/>
      <c r="I67" s="1129"/>
      <c r="J67" s="1129"/>
      <c r="K67" s="1115"/>
      <c r="L67" s="1136"/>
      <c r="M67" s="182"/>
    </row>
    <row r="68" spans="1:13" ht="20.100000000000001" customHeight="1">
      <c r="A68" s="182"/>
      <c r="B68" s="182"/>
      <c r="C68" s="539" t="s">
        <v>180</v>
      </c>
      <c r="D68" s="1137"/>
      <c r="E68" s="1137"/>
      <c r="F68" s="1137"/>
      <c r="G68" s="1137"/>
      <c r="H68" s="1137"/>
      <c r="I68" s="1137"/>
      <c r="J68" s="1137"/>
      <c r="K68" s="1115"/>
      <c r="L68" s="1136"/>
      <c r="M68" s="182"/>
    </row>
    <row r="69" spans="1:13" ht="9.9499999999999993" customHeight="1">
      <c r="A69" s="145"/>
      <c r="B69" s="1140"/>
      <c r="C69" s="1141"/>
      <c r="D69" s="1141"/>
      <c r="E69" s="1141"/>
      <c r="F69" s="1141"/>
      <c r="G69" s="1141"/>
      <c r="H69" s="1141"/>
      <c r="I69" s="1141"/>
      <c r="J69" s="1141"/>
      <c r="K69" s="1141"/>
      <c r="L69" s="1142"/>
      <c r="M69" s="182"/>
    </row>
    <row r="70" spans="1:13" ht="20.100000000000001" customHeight="1">
      <c r="A70" s="145"/>
      <c r="B70" s="541"/>
      <c r="C70" s="1143" t="s">
        <v>183</v>
      </c>
      <c r="D70" s="1144"/>
      <c r="E70" s="1144"/>
      <c r="F70" s="1144"/>
      <c r="G70" s="1144"/>
      <c r="H70" s="1144"/>
      <c r="I70" s="1144"/>
      <c r="J70" s="1144"/>
      <c r="K70" s="1144"/>
      <c r="L70" s="1145"/>
      <c r="M70" s="182"/>
    </row>
    <row r="71" spans="1:13" ht="20.100000000000001" customHeight="1">
      <c r="A71" s="533"/>
      <c r="B71" s="182"/>
      <c r="C71" s="542"/>
      <c r="D71" s="1131" t="s">
        <v>176</v>
      </c>
      <c r="E71" s="1131"/>
      <c r="F71" s="1131" t="s">
        <v>177</v>
      </c>
      <c r="G71" s="1131"/>
      <c r="H71" s="1131"/>
      <c r="I71" s="1131" t="s">
        <v>182</v>
      </c>
      <c r="J71" s="1131"/>
      <c r="K71" s="1131" t="s">
        <v>184</v>
      </c>
      <c r="L71" s="1132"/>
      <c r="M71" s="182"/>
    </row>
    <row r="72" spans="1:13" ht="20.100000000000001" customHeight="1">
      <c r="A72" s="182"/>
      <c r="B72" s="182"/>
      <c r="C72" s="184" t="s">
        <v>178</v>
      </c>
      <c r="D72" s="1129"/>
      <c r="E72" s="1129"/>
      <c r="F72" s="1129"/>
      <c r="G72" s="1129"/>
      <c r="H72" s="1129"/>
      <c r="I72" s="1129"/>
      <c r="J72" s="1129"/>
      <c r="K72" s="1129"/>
      <c r="L72" s="1130"/>
      <c r="M72" s="182"/>
    </row>
    <row r="73" spans="1:13" ht="20.100000000000001" customHeight="1">
      <c r="A73" s="182"/>
      <c r="B73" s="182"/>
      <c r="C73" s="184" t="s">
        <v>179</v>
      </c>
      <c r="D73" s="1129"/>
      <c r="E73" s="1129"/>
      <c r="F73" s="1129"/>
      <c r="G73" s="1129"/>
      <c r="H73" s="1129"/>
      <c r="I73" s="1129"/>
      <c r="J73" s="1129"/>
      <c r="K73" s="1129"/>
      <c r="L73" s="1130"/>
      <c r="M73" s="182"/>
    </row>
    <row r="74" spans="1:13" ht="20.100000000000001" customHeight="1">
      <c r="A74" s="182"/>
      <c r="B74" s="402"/>
      <c r="C74" s="185" t="s">
        <v>180</v>
      </c>
      <c r="D74" s="1133"/>
      <c r="E74" s="1133"/>
      <c r="F74" s="1133"/>
      <c r="G74" s="1133"/>
      <c r="H74" s="1133"/>
      <c r="I74" s="1133"/>
      <c r="J74" s="1133"/>
      <c r="K74" s="1133"/>
      <c r="L74" s="1134"/>
      <c r="M74" s="182"/>
    </row>
    <row r="75" spans="1:13" ht="20.25" customHeight="1">
      <c r="A75" s="162"/>
      <c r="B75" s="1121" t="s">
        <v>395</v>
      </c>
      <c r="C75" s="1285"/>
      <c r="D75" s="1285"/>
      <c r="E75" s="1285"/>
      <c r="F75" s="1285"/>
      <c r="G75" s="1285"/>
      <c r="H75" s="1285"/>
      <c r="I75" s="1285"/>
      <c r="J75" s="1285"/>
      <c r="K75" s="1285"/>
      <c r="L75" s="1285"/>
      <c r="M75" s="182"/>
    </row>
    <row r="76" spans="1:13" ht="20.100000000000001" customHeight="1">
      <c r="A76" s="162"/>
      <c r="B76" s="163" t="s">
        <v>144</v>
      </c>
      <c r="C76" s="164" t="s">
        <v>145</v>
      </c>
      <c r="D76" s="1302"/>
      <c r="E76" s="1302"/>
      <c r="F76" s="1302"/>
      <c r="G76" s="1302"/>
      <c r="H76" s="1302"/>
      <c r="I76" s="1302"/>
      <c r="J76" s="1302"/>
      <c r="K76" s="1302"/>
      <c r="L76" s="1404"/>
      <c r="M76" s="182"/>
    </row>
    <row r="77" spans="1:13" ht="20.100000000000001" customHeight="1">
      <c r="A77" s="165"/>
      <c r="B77" s="166"/>
      <c r="C77" s="167" t="s">
        <v>146</v>
      </c>
      <c r="D77" s="1288"/>
      <c r="E77" s="1288"/>
      <c r="F77" s="1288"/>
      <c r="G77" s="1288"/>
      <c r="H77" s="1288"/>
      <c r="I77" s="1288"/>
      <c r="J77" s="1288"/>
      <c r="K77" s="1288"/>
      <c r="L77" s="1213"/>
      <c r="M77" s="182"/>
    </row>
    <row r="78" spans="1:13" ht="40.700000000000003" customHeight="1">
      <c r="A78" s="165"/>
      <c r="B78" s="168" t="s">
        <v>147</v>
      </c>
      <c r="C78" s="169" t="s">
        <v>148</v>
      </c>
      <c r="D78" s="1321"/>
      <c r="E78" s="1321"/>
      <c r="F78" s="1321"/>
      <c r="G78" s="1321"/>
      <c r="H78" s="1321"/>
      <c r="I78" s="1321"/>
      <c r="J78" s="169" t="s">
        <v>149</v>
      </c>
      <c r="K78" s="1322"/>
      <c r="L78" s="1323"/>
      <c r="M78" s="182"/>
    </row>
    <row r="79" spans="1:13" ht="20.100000000000001" customHeight="1">
      <c r="A79" s="165"/>
      <c r="B79" s="168"/>
      <c r="C79" s="169" t="s">
        <v>150</v>
      </c>
      <c r="D79" s="429"/>
      <c r="E79" s="170" t="s">
        <v>392</v>
      </c>
      <c r="F79" s="430"/>
      <c r="G79" s="1324" t="s">
        <v>393</v>
      </c>
      <c r="H79" s="1324"/>
      <c r="I79" s="1326" t="s">
        <v>153</v>
      </c>
      <c r="J79" s="1326"/>
      <c r="K79" s="1326"/>
      <c r="L79" s="1407"/>
      <c r="M79" s="182"/>
    </row>
    <row r="80" spans="1:13" ht="59.1" customHeight="1">
      <c r="A80" s="165"/>
      <c r="B80" s="171"/>
      <c r="C80" s="169" t="s">
        <v>154</v>
      </c>
      <c r="D80" s="1093"/>
      <c r="E80" s="1325"/>
      <c r="F80" s="1325"/>
      <c r="G80" s="1325"/>
      <c r="H80" s="1325"/>
      <c r="I80" s="1325"/>
      <c r="J80" s="1325"/>
      <c r="K80" s="1325"/>
      <c r="L80" s="1123"/>
      <c r="M80" s="182"/>
    </row>
    <row r="81" spans="1:13" ht="20.100000000000001" customHeight="1">
      <c r="A81" s="162"/>
      <c r="B81" s="1359" t="s">
        <v>155</v>
      </c>
      <c r="C81" s="1360"/>
      <c r="D81" s="1302"/>
      <c r="E81" s="1302"/>
      <c r="F81" s="1302"/>
      <c r="G81" s="1302"/>
      <c r="H81" s="1302"/>
      <c r="I81" s="1302"/>
      <c r="J81" s="1302"/>
      <c r="K81" s="1302"/>
      <c r="L81" s="1404"/>
      <c r="M81" s="182"/>
    </row>
    <row r="82" spans="1:13" ht="20.100000000000001" customHeight="1">
      <c r="A82" s="165"/>
      <c r="B82" s="1405" t="s">
        <v>156</v>
      </c>
      <c r="C82" s="1406"/>
      <c r="D82" s="1291"/>
      <c r="E82" s="1291"/>
      <c r="F82" s="1291"/>
      <c r="G82" s="1291"/>
      <c r="H82" s="1291"/>
      <c r="I82" s="1291"/>
      <c r="J82" s="1291"/>
      <c r="K82" s="1291"/>
      <c r="L82" s="1349"/>
      <c r="M82" s="182"/>
    </row>
    <row r="83" spans="1:13" ht="20.100000000000001" customHeight="1">
      <c r="A83" s="162"/>
      <c r="B83" s="1359" t="s">
        <v>155</v>
      </c>
      <c r="C83" s="1360"/>
      <c r="D83" s="1302"/>
      <c r="E83" s="1302"/>
      <c r="F83" s="1302"/>
      <c r="G83" s="1302"/>
      <c r="H83" s="1302"/>
      <c r="I83" s="1302"/>
      <c r="J83" s="1302"/>
      <c r="K83" s="1302"/>
      <c r="L83" s="1404"/>
      <c r="M83" s="182"/>
    </row>
    <row r="84" spans="1:13" ht="20.100000000000001" customHeight="1">
      <c r="A84" s="165"/>
      <c r="B84" s="1405" t="s">
        <v>156</v>
      </c>
      <c r="C84" s="1406"/>
      <c r="D84" s="1291"/>
      <c r="E84" s="1291"/>
      <c r="F84" s="1291"/>
      <c r="G84" s="1291"/>
      <c r="H84" s="1291"/>
      <c r="I84" s="1291"/>
      <c r="J84" s="1291"/>
      <c r="K84" s="1291"/>
      <c r="L84" s="1349"/>
      <c r="M84" s="182"/>
    </row>
    <row r="85" spans="1:13" ht="20.100000000000001" customHeight="1">
      <c r="A85" s="162"/>
      <c r="B85" s="1359" t="s">
        <v>155</v>
      </c>
      <c r="C85" s="1360"/>
      <c r="D85" s="1302"/>
      <c r="E85" s="1302"/>
      <c r="F85" s="1302"/>
      <c r="G85" s="1302"/>
      <c r="H85" s="1302"/>
      <c r="I85" s="1302"/>
      <c r="J85" s="1302"/>
      <c r="K85" s="1302"/>
      <c r="L85" s="1404"/>
      <c r="M85" s="182"/>
    </row>
    <row r="86" spans="1:13" ht="20.100000000000001" customHeight="1">
      <c r="A86" s="165"/>
      <c r="B86" s="1405" t="s">
        <v>156</v>
      </c>
      <c r="C86" s="1406"/>
      <c r="D86" s="1291"/>
      <c r="E86" s="1291"/>
      <c r="F86" s="1291"/>
      <c r="G86" s="1291"/>
      <c r="H86" s="1291"/>
      <c r="I86" s="1291"/>
      <c r="J86" s="1291"/>
      <c r="K86" s="1291"/>
      <c r="L86" s="1349"/>
      <c r="M86" s="182"/>
    </row>
    <row r="87" spans="1:13" ht="30.95" customHeight="1">
      <c r="A87" s="418"/>
      <c r="B87" s="1412" t="s">
        <v>157</v>
      </c>
      <c r="C87" s="1376"/>
      <c r="D87" s="663" t="s">
        <v>159</v>
      </c>
      <c r="E87" s="663" t="s">
        <v>160</v>
      </c>
      <c r="F87" s="663" t="s">
        <v>161</v>
      </c>
      <c r="G87" s="1413" t="s">
        <v>162</v>
      </c>
      <c r="H87" s="1414"/>
      <c r="I87" s="664" t="s">
        <v>163</v>
      </c>
      <c r="J87" s="663" t="s">
        <v>164</v>
      </c>
      <c r="K87" s="1394"/>
      <c r="L87" s="1395"/>
      <c r="M87" s="182"/>
    </row>
    <row r="88" spans="1:13" ht="30.95" customHeight="1">
      <c r="A88" s="165"/>
      <c r="B88" s="1377"/>
      <c r="C88" s="1378"/>
      <c r="D88" s="538"/>
      <c r="E88" s="538"/>
      <c r="F88" s="538"/>
      <c r="G88" s="1361"/>
      <c r="H88" s="1795"/>
      <c r="I88" s="538"/>
      <c r="J88" s="538"/>
      <c r="K88" s="1396"/>
      <c r="L88" s="1397"/>
      <c r="M88" s="182"/>
    </row>
    <row r="89" spans="1:13" ht="30.95" customHeight="1">
      <c r="A89" s="419"/>
      <c r="B89" s="1298" t="s">
        <v>165</v>
      </c>
      <c r="C89" s="1299"/>
      <c r="D89" s="537"/>
      <c r="E89" s="537"/>
      <c r="F89" s="537"/>
      <c r="G89" s="1362"/>
      <c r="H89" s="1363"/>
      <c r="I89" s="537"/>
      <c r="J89" s="537"/>
      <c r="K89" s="1398"/>
      <c r="L89" s="1399"/>
      <c r="M89" s="182"/>
    </row>
    <row r="90" spans="1:13" ht="30.95" customHeight="1">
      <c r="A90" s="418"/>
      <c r="B90" s="1304" t="s">
        <v>166</v>
      </c>
      <c r="C90" s="1376"/>
      <c r="D90" s="663" t="s">
        <v>167</v>
      </c>
      <c r="E90" s="663" t="s">
        <v>168</v>
      </c>
      <c r="F90" s="663" t="s">
        <v>169</v>
      </c>
      <c r="G90" s="1413" t="s">
        <v>170</v>
      </c>
      <c r="H90" s="1414"/>
      <c r="I90" s="664" t="s">
        <v>171</v>
      </c>
      <c r="J90" s="1413" t="s">
        <v>172</v>
      </c>
      <c r="K90" s="1419"/>
      <c r="L90" s="1414"/>
      <c r="M90" s="182"/>
    </row>
    <row r="91" spans="1:13" ht="30.95" customHeight="1">
      <c r="A91" s="165"/>
      <c r="B91" s="1377"/>
      <c r="C91" s="1378"/>
      <c r="D91" s="538"/>
      <c r="E91" s="538"/>
      <c r="F91" s="538"/>
      <c r="G91" s="1361"/>
      <c r="H91" s="1795"/>
      <c r="I91" s="538"/>
      <c r="J91" s="1380"/>
      <c r="K91" s="1381"/>
      <c r="L91" s="1382"/>
      <c r="M91" s="182"/>
    </row>
    <row r="92" spans="1:13" ht="30.95" customHeight="1">
      <c r="A92" s="419"/>
      <c r="B92" s="1386" t="s">
        <v>173</v>
      </c>
      <c r="C92" s="1387"/>
      <c r="D92" s="548"/>
      <c r="E92" s="548"/>
      <c r="F92" s="548"/>
      <c r="G92" s="1415"/>
      <c r="H92" s="1416"/>
      <c r="I92" s="548"/>
      <c r="J92" s="1383"/>
      <c r="K92" s="1384"/>
      <c r="L92" s="1385"/>
      <c r="M92" s="182"/>
    </row>
    <row r="93" spans="1:13" ht="20.100000000000001" customHeight="1">
      <c r="A93" s="162"/>
      <c r="B93" s="1411" t="s">
        <v>174</v>
      </c>
      <c r="C93" s="1220"/>
      <c r="D93" s="1220"/>
      <c r="E93" s="1220"/>
      <c r="F93" s="1220"/>
      <c r="G93" s="1220"/>
      <c r="H93" s="1220"/>
      <c r="I93" s="1220"/>
      <c r="J93" s="1220"/>
      <c r="K93" s="1220"/>
      <c r="L93" s="1221"/>
      <c r="M93" s="182"/>
    </row>
    <row r="94" spans="1:13" ht="20.100000000000001" customHeight="1">
      <c r="A94" s="532"/>
      <c r="B94" s="534"/>
      <c r="C94" s="535" t="s">
        <v>175</v>
      </c>
      <c r="D94" s="536"/>
      <c r="E94" s="536"/>
      <c r="F94" s="536"/>
      <c r="G94" s="536"/>
      <c r="H94" s="536"/>
      <c r="I94" s="183"/>
      <c r="J94" s="183"/>
      <c r="K94" s="183"/>
      <c r="L94" s="282"/>
      <c r="M94" s="182"/>
    </row>
    <row r="95" spans="1:13" ht="20.100000000000001" customHeight="1">
      <c r="A95" s="533"/>
      <c r="B95" s="182"/>
      <c r="C95" s="542"/>
      <c r="D95" s="1297" t="s">
        <v>176</v>
      </c>
      <c r="E95" s="1297"/>
      <c r="F95" s="1297" t="s">
        <v>177</v>
      </c>
      <c r="G95" s="1297"/>
      <c r="H95" s="1297"/>
      <c r="I95" s="1115"/>
      <c r="J95" s="1115"/>
      <c r="K95" s="1115"/>
      <c r="L95" s="1136"/>
      <c r="M95" s="182"/>
    </row>
    <row r="96" spans="1:13" ht="20.100000000000001" customHeight="1">
      <c r="A96" s="182"/>
      <c r="B96" s="182"/>
      <c r="C96" s="184" t="s">
        <v>178</v>
      </c>
      <c r="D96" s="1129"/>
      <c r="E96" s="1129"/>
      <c r="F96" s="1129"/>
      <c r="G96" s="1129"/>
      <c r="H96" s="1129"/>
      <c r="I96" s="1115"/>
      <c r="J96" s="1115"/>
      <c r="K96" s="1115"/>
      <c r="L96" s="1136"/>
      <c r="M96" s="182"/>
    </row>
    <row r="97" spans="1:13" ht="20.100000000000001" customHeight="1">
      <c r="A97" s="182"/>
      <c r="B97" s="182"/>
      <c r="C97" s="184" t="s">
        <v>179</v>
      </c>
      <c r="D97" s="1129"/>
      <c r="E97" s="1129"/>
      <c r="F97" s="1129"/>
      <c r="G97" s="1129"/>
      <c r="H97" s="1129"/>
      <c r="I97" s="1115"/>
      <c r="J97" s="1115"/>
      <c r="K97" s="1115"/>
      <c r="L97" s="1136"/>
      <c r="M97" s="182"/>
    </row>
    <row r="98" spans="1:13" ht="20.100000000000001" customHeight="1">
      <c r="A98" s="182"/>
      <c r="B98" s="182"/>
      <c r="C98" s="539" t="s">
        <v>180</v>
      </c>
      <c r="D98" s="1137"/>
      <c r="E98" s="1137"/>
      <c r="F98" s="1137"/>
      <c r="G98" s="1137"/>
      <c r="H98" s="1137"/>
      <c r="I98" s="1115"/>
      <c r="J98" s="1115"/>
      <c r="K98" s="1115"/>
      <c r="L98" s="1136"/>
      <c r="M98" s="182"/>
    </row>
    <row r="99" spans="1:13" ht="9.9499999999999993" customHeight="1">
      <c r="A99" s="145"/>
      <c r="B99" s="1391"/>
      <c r="C99" s="1392"/>
      <c r="D99" s="1392"/>
      <c r="E99" s="1392"/>
      <c r="F99" s="1392"/>
      <c r="G99" s="1392"/>
      <c r="H99" s="1392"/>
      <c r="I99" s="1392"/>
      <c r="J99" s="1392"/>
      <c r="K99" s="1392"/>
      <c r="L99" s="1393"/>
      <c r="M99" s="182"/>
    </row>
    <row r="100" spans="1:13" ht="20.100000000000001" customHeight="1">
      <c r="A100" s="145"/>
      <c r="B100" s="540"/>
      <c r="C100" s="1303" t="s">
        <v>181</v>
      </c>
      <c r="D100" s="1109"/>
      <c r="E100" s="1109"/>
      <c r="F100" s="1109"/>
      <c r="G100" s="1109"/>
      <c r="H100" s="1109"/>
      <c r="I100" s="1109"/>
      <c r="J100" s="1109"/>
      <c r="K100" s="1109"/>
      <c r="L100" s="1251"/>
      <c r="M100" s="182"/>
    </row>
    <row r="101" spans="1:13" ht="20.100000000000001" customHeight="1">
      <c r="A101" s="533"/>
      <c r="B101" s="283"/>
      <c r="C101" s="543"/>
      <c r="D101" s="1183" t="s">
        <v>176</v>
      </c>
      <c r="E101" s="1183"/>
      <c r="F101" s="1183" t="s">
        <v>177</v>
      </c>
      <c r="G101" s="1183"/>
      <c r="H101" s="1183"/>
      <c r="I101" s="1183" t="s">
        <v>182</v>
      </c>
      <c r="J101" s="1183"/>
      <c r="K101" s="1135"/>
      <c r="L101" s="1136"/>
      <c r="M101" s="182"/>
    </row>
    <row r="102" spans="1:13" ht="20.100000000000001" customHeight="1">
      <c r="A102" s="182"/>
      <c r="B102" s="182"/>
      <c r="C102" s="184" t="s">
        <v>178</v>
      </c>
      <c r="D102" s="1129"/>
      <c r="E102" s="1129"/>
      <c r="F102" s="1129"/>
      <c r="G102" s="1129"/>
      <c r="H102" s="1129"/>
      <c r="I102" s="1129"/>
      <c r="J102" s="1129"/>
      <c r="K102" s="1115"/>
      <c r="L102" s="1136"/>
      <c r="M102" s="182"/>
    </row>
    <row r="103" spans="1:13" ht="20.100000000000001" customHeight="1">
      <c r="A103" s="182"/>
      <c r="B103" s="182"/>
      <c r="C103" s="184" t="s">
        <v>179</v>
      </c>
      <c r="D103" s="1129"/>
      <c r="E103" s="1129"/>
      <c r="F103" s="1129"/>
      <c r="G103" s="1129"/>
      <c r="H103" s="1129"/>
      <c r="I103" s="1129"/>
      <c r="J103" s="1129"/>
      <c r="K103" s="1115"/>
      <c r="L103" s="1136"/>
      <c r="M103" s="182"/>
    </row>
    <row r="104" spans="1:13" ht="20.100000000000001" customHeight="1">
      <c r="A104" s="182"/>
      <c r="B104" s="182"/>
      <c r="C104" s="539" t="s">
        <v>180</v>
      </c>
      <c r="D104" s="1137"/>
      <c r="E104" s="1137"/>
      <c r="F104" s="1137"/>
      <c r="G104" s="1137"/>
      <c r="H104" s="1137"/>
      <c r="I104" s="1137"/>
      <c r="J104" s="1137"/>
      <c r="K104" s="1115"/>
      <c r="L104" s="1136"/>
      <c r="M104" s="182"/>
    </row>
    <row r="105" spans="1:13" ht="9.9499999999999993" customHeight="1">
      <c r="A105" s="145"/>
      <c r="B105" s="1140"/>
      <c r="C105" s="1141"/>
      <c r="D105" s="1141"/>
      <c r="E105" s="1141"/>
      <c r="F105" s="1141"/>
      <c r="G105" s="1141"/>
      <c r="H105" s="1141"/>
      <c r="I105" s="1141"/>
      <c r="J105" s="1141"/>
      <c r="K105" s="1141"/>
      <c r="L105" s="1142"/>
      <c r="M105" s="182"/>
    </row>
    <row r="106" spans="1:13" ht="20.100000000000001" customHeight="1">
      <c r="A106" s="145"/>
      <c r="B106" s="541"/>
      <c r="C106" s="1143" t="s">
        <v>183</v>
      </c>
      <c r="D106" s="1144"/>
      <c r="E106" s="1144"/>
      <c r="F106" s="1144"/>
      <c r="G106" s="1144"/>
      <c r="H106" s="1144"/>
      <c r="I106" s="1144"/>
      <c r="J106" s="1144"/>
      <c r="K106" s="1144"/>
      <c r="L106" s="1145"/>
      <c r="M106" s="182"/>
    </row>
    <row r="107" spans="1:13" ht="20.100000000000001" customHeight="1">
      <c r="A107" s="533"/>
      <c r="B107" s="182"/>
      <c r="C107" s="542"/>
      <c r="D107" s="1131" t="s">
        <v>176</v>
      </c>
      <c r="E107" s="1131"/>
      <c r="F107" s="1131" t="s">
        <v>177</v>
      </c>
      <c r="G107" s="1131"/>
      <c r="H107" s="1131"/>
      <c r="I107" s="1131" t="s">
        <v>182</v>
      </c>
      <c r="J107" s="1131"/>
      <c r="K107" s="1131" t="s">
        <v>184</v>
      </c>
      <c r="L107" s="1132"/>
      <c r="M107" s="182"/>
    </row>
    <row r="108" spans="1:13" ht="20.100000000000001" customHeight="1">
      <c r="A108" s="182"/>
      <c r="B108" s="182"/>
      <c r="C108" s="184" t="s">
        <v>178</v>
      </c>
      <c r="D108" s="1129"/>
      <c r="E108" s="1129"/>
      <c r="F108" s="1129"/>
      <c r="G108" s="1129"/>
      <c r="H108" s="1129"/>
      <c r="I108" s="1129"/>
      <c r="J108" s="1129"/>
      <c r="K108" s="1129"/>
      <c r="L108" s="1130"/>
      <c r="M108" s="182"/>
    </row>
    <row r="109" spans="1:13" ht="20.100000000000001" customHeight="1">
      <c r="A109" s="182"/>
      <c r="B109" s="182"/>
      <c r="C109" s="184" t="s">
        <v>179</v>
      </c>
      <c r="D109" s="1129"/>
      <c r="E109" s="1129"/>
      <c r="F109" s="1129"/>
      <c r="G109" s="1129"/>
      <c r="H109" s="1129"/>
      <c r="I109" s="1129"/>
      <c r="J109" s="1129"/>
      <c r="K109" s="1129"/>
      <c r="L109" s="1130"/>
      <c r="M109" s="182"/>
    </row>
    <row r="110" spans="1:13" ht="20.100000000000001" customHeight="1">
      <c r="A110" s="182"/>
      <c r="B110" s="402"/>
      <c r="C110" s="185" t="s">
        <v>180</v>
      </c>
      <c r="D110" s="1133"/>
      <c r="E110" s="1133"/>
      <c r="F110" s="1133"/>
      <c r="G110" s="1133"/>
      <c r="H110" s="1133"/>
      <c r="I110" s="1133"/>
      <c r="J110" s="1133"/>
      <c r="K110" s="1133"/>
      <c r="L110" s="1134"/>
      <c r="M110" s="182"/>
    </row>
    <row r="111" spans="1:13" ht="20.25" customHeight="1">
      <c r="A111" s="162"/>
      <c r="B111" s="1121" t="s">
        <v>396</v>
      </c>
      <c r="C111" s="1285"/>
      <c r="D111" s="1285"/>
      <c r="E111" s="1285"/>
      <c r="F111" s="1285"/>
      <c r="G111" s="1285"/>
      <c r="H111" s="1285"/>
      <c r="I111" s="1285"/>
      <c r="J111" s="1285"/>
      <c r="K111" s="1285"/>
      <c r="L111" s="1285"/>
      <c r="M111" s="182"/>
    </row>
    <row r="112" spans="1:13" ht="20.100000000000001" customHeight="1">
      <c r="A112" s="162"/>
      <c r="B112" s="163" t="s">
        <v>144</v>
      </c>
      <c r="C112" s="164" t="s">
        <v>145</v>
      </c>
      <c r="D112" s="1302"/>
      <c r="E112" s="1302"/>
      <c r="F112" s="1302"/>
      <c r="G112" s="1302"/>
      <c r="H112" s="1302"/>
      <c r="I112" s="1302"/>
      <c r="J112" s="1302"/>
      <c r="K112" s="1302"/>
      <c r="L112" s="1404"/>
      <c r="M112" s="182"/>
    </row>
    <row r="113" spans="1:13" ht="20.100000000000001" customHeight="1">
      <c r="A113" s="165"/>
      <c r="B113" s="166"/>
      <c r="C113" s="665" t="s">
        <v>146</v>
      </c>
      <c r="D113" s="1288"/>
      <c r="E113" s="1288"/>
      <c r="F113" s="1288"/>
      <c r="G113" s="1288"/>
      <c r="H113" s="1288"/>
      <c r="I113" s="1288"/>
      <c r="J113" s="1288"/>
      <c r="K113" s="1288"/>
      <c r="L113" s="1213"/>
      <c r="M113" s="182"/>
    </row>
    <row r="114" spans="1:13" ht="40.700000000000003" customHeight="1">
      <c r="A114" s="165"/>
      <c r="B114" s="168" t="s">
        <v>147</v>
      </c>
      <c r="C114" s="594" t="s">
        <v>148</v>
      </c>
      <c r="D114" s="1321"/>
      <c r="E114" s="1321"/>
      <c r="F114" s="1321"/>
      <c r="G114" s="1321"/>
      <c r="H114" s="1321"/>
      <c r="I114" s="1321"/>
      <c r="J114" s="169" t="s">
        <v>149</v>
      </c>
      <c r="K114" s="1322"/>
      <c r="L114" s="1323"/>
      <c r="M114" s="182"/>
    </row>
    <row r="115" spans="1:13" ht="20.100000000000001" customHeight="1">
      <c r="A115" s="165"/>
      <c r="B115" s="168"/>
      <c r="C115" s="594" t="s">
        <v>150</v>
      </c>
      <c r="D115" s="429"/>
      <c r="E115" s="170" t="s">
        <v>392</v>
      </c>
      <c r="F115" s="430"/>
      <c r="G115" s="1324" t="s">
        <v>393</v>
      </c>
      <c r="H115" s="1324"/>
      <c r="I115" s="1326" t="s">
        <v>153</v>
      </c>
      <c r="J115" s="1326"/>
      <c r="K115" s="1326"/>
      <c r="L115" s="1407"/>
      <c r="M115" s="182"/>
    </row>
    <row r="116" spans="1:13" ht="59.1" customHeight="1">
      <c r="A116" s="165"/>
      <c r="B116" s="171"/>
      <c r="C116" s="594" t="s">
        <v>154</v>
      </c>
      <c r="D116" s="1093"/>
      <c r="E116" s="1325"/>
      <c r="F116" s="1325"/>
      <c r="G116" s="1325"/>
      <c r="H116" s="1325"/>
      <c r="I116" s="1325"/>
      <c r="J116" s="1325"/>
      <c r="K116" s="1325"/>
      <c r="L116" s="1123"/>
      <c r="M116" s="182"/>
    </row>
    <row r="117" spans="1:13" ht="20.100000000000001" customHeight="1">
      <c r="A117" s="162"/>
      <c r="B117" s="1359" t="s">
        <v>155</v>
      </c>
      <c r="C117" s="1360"/>
      <c r="D117" s="1302"/>
      <c r="E117" s="1302"/>
      <c r="F117" s="1302"/>
      <c r="G117" s="1302"/>
      <c r="H117" s="1302"/>
      <c r="I117" s="1302"/>
      <c r="J117" s="1302"/>
      <c r="K117" s="1302"/>
      <c r="L117" s="1404"/>
      <c r="M117" s="182"/>
    </row>
    <row r="118" spans="1:13" ht="20.100000000000001" customHeight="1">
      <c r="A118" s="165"/>
      <c r="B118" s="1405" t="s">
        <v>156</v>
      </c>
      <c r="C118" s="1406"/>
      <c r="D118" s="1291"/>
      <c r="E118" s="1291"/>
      <c r="F118" s="1291"/>
      <c r="G118" s="1291"/>
      <c r="H118" s="1291"/>
      <c r="I118" s="1291"/>
      <c r="J118" s="1291"/>
      <c r="K118" s="1291"/>
      <c r="L118" s="1349"/>
      <c r="M118" s="182"/>
    </row>
    <row r="119" spans="1:13" ht="20.100000000000001" customHeight="1">
      <c r="A119" s="162"/>
      <c r="B119" s="1359" t="s">
        <v>155</v>
      </c>
      <c r="C119" s="1360"/>
      <c r="D119" s="1302"/>
      <c r="E119" s="1302"/>
      <c r="F119" s="1302"/>
      <c r="G119" s="1302"/>
      <c r="H119" s="1302"/>
      <c r="I119" s="1302"/>
      <c r="J119" s="1302"/>
      <c r="K119" s="1302"/>
      <c r="L119" s="1404"/>
      <c r="M119" s="182"/>
    </row>
    <row r="120" spans="1:13" ht="20.100000000000001" customHeight="1">
      <c r="A120" s="165"/>
      <c r="B120" s="1405" t="s">
        <v>156</v>
      </c>
      <c r="C120" s="1406"/>
      <c r="D120" s="1291"/>
      <c r="E120" s="1291"/>
      <c r="F120" s="1291"/>
      <c r="G120" s="1291"/>
      <c r="H120" s="1291"/>
      <c r="I120" s="1291"/>
      <c r="J120" s="1291"/>
      <c r="K120" s="1291"/>
      <c r="L120" s="1349"/>
      <c r="M120" s="182"/>
    </row>
    <row r="121" spans="1:13" ht="20.100000000000001" customHeight="1">
      <c r="A121" s="162"/>
      <c r="B121" s="1359" t="s">
        <v>155</v>
      </c>
      <c r="C121" s="1360"/>
      <c r="D121" s="1302"/>
      <c r="E121" s="1302"/>
      <c r="F121" s="1302"/>
      <c r="G121" s="1302"/>
      <c r="H121" s="1302"/>
      <c r="I121" s="1302"/>
      <c r="J121" s="1302"/>
      <c r="K121" s="1302"/>
      <c r="L121" s="1404"/>
      <c r="M121" s="182"/>
    </row>
    <row r="122" spans="1:13" ht="20.100000000000001" customHeight="1">
      <c r="A122" s="165"/>
      <c r="B122" s="1405" t="s">
        <v>156</v>
      </c>
      <c r="C122" s="1406"/>
      <c r="D122" s="1291"/>
      <c r="E122" s="1291"/>
      <c r="F122" s="1291"/>
      <c r="G122" s="1291"/>
      <c r="H122" s="1291"/>
      <c r="I122" s="1291"/>
      <c r="J122" s="1291"/>
      <c r="K122" s="1291"/>
      <c r="L122" s="1349"/>
      <c r="M122" s="182"/>
    </row>
    <row r="123" spans="1:13" ht="30.95" customHeight="1">
      <c r="A123" s="418"/>
      <c r="B123" s="1304" t="s">
        <v>157</v>
      </c>
      <c r="C123" s="1376"/>
      <c r="D123" s="663" t="s">
        <v>159</v>
      </c>
      <c r="E123" s="663" t="s">
        <v>160</v>
      </c>
      <c r="F123" s="663" t="s">
        <v>161</v>
      </c>
      <c r="G123" s="1413" t="s">
        <v>162</v>
      </c>
      <c r="H123" s="1414"/>
      <c r="I123" s="664" t="s">
        <v>163</v>
      </c>
      <c r="J123" s="663" t="s">
        <v>164</v>
      </c>
      <c r="K123" s="1394"/>
      <c r="L123" s="1395"/>
      <c r="M123" s="182"/>
    </row>
    <row r="124" spans="1:13" ht="30.95" customHeight="1">
      <c r="A124" s="165"/>
      <c r="B124" s="1377"/>
      <c r="C124" s="1378"/>
      <c r="D124" s="538"/>
      <c r="E124" s="538"/>
      <c r="F124" s="538"/>
      <c r="G124" s="1361"/>
      <c r="H124" s="1795"/>
      <c r="I124" s="538"/>
      <c r="J124" s="538"/>
      <c r="K124" s="1396"/>
      <c r="L124" s="1397"/>
      <c r="M124" s="182"/>
    </row>
    <row r="125" spans="1:13" ht="30.95" customHeight="1">
      <c r="A125" s="419"/>
      <c r="B125" s="1298" t="s">
        <v>165</v>
      </c>
      <c r="C125" s="1299"/>
      <c r="D125" s="537"/>
      <c r="E125" s="537"/>
      <c r="F125" s="537"/>
      <c r="G125" s="1362"/>
      <c r="H125" s="1363"/>
      <c r="I125" s="537"/>
      <c r="J125" s="537"/>
      <c r="K125" s="1398"/>
      <c r="L125" s="1399"/>
      <c r="M125" s="182"/>
    </row>
    <row r="126" spans="1:13" ht="30.95" customHeight="1">
      <c r="A126" s="418"/>
      <c r="B126" s="1304" t="s">
        <v>166</v>
      </c>
      <c r="C126" s="1376"/>
      <c r="D126" s="663" t="s">
        <v>167</v>
      </c>
      <c r="E126" s="663" t="s">
        <v>168</v>
      </c>
      <c r="F126" s="663" t="s">
        <v>169</v>
      </c>
      <c r="G126" s="1413" t="s">
        <v>170</v>
      </c>
      <c r="H126" s="1414"/>
      <c r="I126" s="664" t="s">
        <v>171</v>
      </c>
      <c r="J126" s="1413" t="s">
        <v>172</v>
      </c>
      <c r="K126" s="1419"/>
      <c r="L126" s="1414"/>
      <c r="M126" s="182"/>
    </row>
    <row r="127" spans="1:13" ht="30.95" customHeight="1">
      <c r="A127" s="165"/>
      <c r="B127" s="1377"/>
      <c r="C127" s="1378"/>
      <c r="D127" s="538"/>
      <c r="E127" s="538"/>
      <c r="F127" s="538"/>
      <c r="G127" s="1361"/>
      <c r="H127" s="1795"/>
      <c r="I127" s="538"/>
      <c r="J127" s="1380"/>
      <c r="K127" s="1381"/>
      <c r="L127" s="1382"/>
      <c r="M127" s="182"/>
    </row>
    <row r="128" spans="1:13" ht="30.95" customHeight="1">
      <c r="A128" s="419"/>
      <c r="B128" s="1386" t="s">
        <v>173</v>
      </c>
      <c r="C128" s="1387"/>
      <c r="D128" s="548"/>
      <c r="E128" s="548"/>
      <c r="F128" s="548"/>
      <c r="G128" s="420"/>
      <c r="H128" s="549"/>
      <c r="I128" s="548"/>
      <c r="J128" s="1383"/>
      <c r="K128" s="1384"/>
      <c r="L128" s="1385"/>
      <c r="M128" s="182"/>
    </row>
    <row r="129" spans="1:13" ht="20.100000000000001" customHeight="1">
      <c r="A129" s="162"/>
      <c r="B129" s="1411" t="s">
        <v>174</v>
      </c>
      <c r="C129" s="1220"/>
      <c r="D129" s="1220"/>
      <c r="E129" s="1220"/>
      <c r="F129" s="1220"/>
      <c r="G129" s="1220"/>
      <c r="H129" s="1220"/>
      <c r="I129" s="1220"/>
      <c r="J129" s="1220"/>
      <c r="K129" s="1220"/>
      <c r="L129" s="1221"/>
      <c r="M129" s="182"/>
    </row>
    <row r="130" spans="1:13" ht="20.100000000000001" customHeight="1">
      <c r="A130" s="532"/>
      <c r="B130" s="534"/>
      <c r="C130" s="535" t="s">
        <v>175</v>
      </c>
      <c r="D130" s="536"/>
      <c r="E130" s="536"/>
      <c r="F130" s="536"/>
      <c r="G130" s="536"/>
      <c r="H130" s="536"/>
      <c r="I130" s="183"/>
      <c r="J130" s="183"/>
      <c r="K130" s="183"/>
      <c r="L130" s="282"/>
      <c r="M130" s="182"/>
    </row>
    <row r="131" spans="1:13" ht="20.100000000000001" customHeight="1">
      <c r="A131" s="533"/>
      <c r="B131" s="182"/>
      <c r="C131" s="542"/>
      <c r="D131" s="1297" t="s">
        <v>176</v>
      </c>
      <c r="E131" s="1297"/>
      <c r="F131" s="1297" t="s">
        <v>177</v>
      </c>
      <c r="G131" s="1297"/>
      <c r="H131" s="1297"/>
      <c r="I131" s="1115"/>
      <c r="J131" s="1115"/>
      <c r="K131" s="1115"/>
      <c r="L131" s="1136"/>
      <c r="M131" s="182"/>
    </row>
    <row r="132" spans="1:13" ht="20.100000000000001" customHeight="1">
      <c r="A132" s="182"/>
      <c r="B132" s="182"/>
      <c r="C132" s="184" t="s">
        <v>178</v>
      </c>
      <c r="D132" s="1129"/>
      <c r="E132" s="1129"/>
      <c r="F132" s="1129"/>
      <c r="G132" s="1129"/>
      <c r="H132" s="1129"/>
      <c r="I132" s="1115"/>
      <c r="J132" s="1115"/>
      <c r="K132" s="1115"/>
      <c r="L132" s="1136"/>
      <c r="M132" s="182"/>
    </row>
    <row r="133" spans="1:13" ht="20.100000000000001" customHeight="1">
      <c r="A133" s="182"/>
      <c r="B133" s="182"/>
      <c r="C133" s="184" t="s">
        <v>179</v>
      </c>
      <c r="D133" s="1129"/>
      <c r="E133" s="1129"/>
      <c r="F133" s="1129"/>
      <c r="G133" s="1129"/>
      <c r="H133" s="1129"/>
      <c r="I133" s="1115"/>
      <c r="J133" s="1115"/>
      <c r="K133" s="1115"/>
      <c r="L133" s="1136"/>
      <c r="M133" s="182"/>
    </row>
    <row r="134" spans="1:13" ht="20.100000000000001" customHeight="1">
      <c r="A134" s="182"/>
      <c r="B134" s="182"/>
      <c r="C134" s="539" t="s">
        <v>180</v>
      </c>
      <c r="D134" s="1137"/>
      <c r="E134" s="1137"/>
      <c r="F134" s="1137"/>
      <c r="G134" s="1137"/>
      <c r="H134" s="1137"/>
      <c r="I134" s="1115"/>
      <c r="J134" s="1115"/>
      <c r="K134" s="1115"/>
      <c r="L134" s="1136"/>
      <c r="M134" s="182"/>
    </row>
    <row r="135" spans="1:13" ht="9.9499999999999993" customHeight="1">
      <c r="A135" s="145"/>
      <c r="B135" s="1391"/>
      <c r="C135" s="1392"/>
      <c r="D135" s="1392"/>
      <c r="E135" s="1392"/>
      <c r="F135" s="1392"/>
      <c r="G135" s="1392"/>
      <c r="H135" s="1392"/>
      <c r="I135" s="1392"/>
      <c r="J135" s="1392"/>
      <c r="K135" s="1392"/>
      <c r="L135" s="1393"/>
      <c r="M135" s="182"/>
    </row>
    <row r="136" spans="1:13" ht="20.100000000000001" customHeight="1">
      <c r="A136" s="145"/>
      <c r="B136" s="540"/>
      <c r="C136" s="1303" t="s">
        <v>181</v>
      </c>
      <c r="D136" s="1109"/>
      <c r="E136" s="1109"/>
      <c r="F136" s="1109"/>
      <c r="G136" s="1109"/>
      <c r="H136" s="1109"/>
      <c r="I136" s="1109"/>
      <c r="J136" s="1109"/>
      <c r="K136" s="1109"/>
      <c r="L136" s="1251"/>
      <c r="M136" s="182"/>
    </row>
    <row r="137" spans="1:13" ht="20.100000000000001" customHeight="1">
      <c r="A137" s="533"/>
      <c r="B137" s="283"/>
      <c r="C137" s="543"/>
      <c r="D137" s="1183" t="s">
        <v>176</v>
      </c>
      <c r="E137" s="1183"/>
      <c r="F137" s="1183" t="s">
        <v>177</v>
      </c>
      <c r="G137" s="1183"/>
      <c r="H137" s="1183"/>
      <c r="I137" s="1183" t="s">
        <v>182</v>
      </c>
      <c r="J137" s="1183"/>
      <c r="K137" s="1135"/>
      <c r="L137" s="1136"/>
      <c r="M137" s="182"/>
    </row>
    <row r="138" spans="1:13" ht="20.100000000000001" customHeight="1">
      <c r="A138" s="182"/>
      <c r="B138" s="182"/>
      <c r="C138" s="184" t="s">
        <v>178</v>
      </c>
      <c r="D138" s="1129"/>
      <c r="E138" s="1129"/>
      <c r="F138" s="1129"/>
      <c r="G138" s="1129"/>
      <c r="H138" s="1129"/>
      <c r="I138" s="1129"/>
      <c r="J138" s="1129"/>
      <c r="K138" s="1115"/>
      <c r="L138" s="1136"/>
      <c r="M138" s="182"/>
    </row>
    <row r="139" spans="1:13" ht="20.100000000000001" customHeight="1">
      <c r="A139" s="182"/>
      <c r="B139" s="182"/>
      <c r="C139" s="184" t="s">
        <v>179</v>
      </c>
      <c r="D139" s="1129"/>
      <c r="E139" s="1129"/>
      <c r="F139" s="1129"/>
      <c r="G139" s="1129"/>
      <c r="H139" s="1129"/>
      <c r="I139" s="1129"/>
      <c r="J139" s="1129"/>
      <c r="K139" s="1115"/>
      <c r="L139" s="1136"/>
      <c r="M139" s="182"/>
    </row>
    <row r="140" spans="1:13" ht="20.100000000000001" customHeight="1">
      <c r="A140" s="182"/>
      <c r="B140" s="182"/>
      <c r="C140" s="539" t="s">
        <v>180</v>
      </c>
      <c r="D140" s="1137"/>
      <c r="E140" s="1137"/>
      <c r="F140" s="1137"/>
      <c r="G140" s="1137"/>
      <c r="H140" s="1137"/>
      <c r="I140" s="1137"/>
      <c r="J140" s="1137"/>
      <c r="K140" s="1115"/>
      <c r="L140" s="1136"/>
      <c r="M140" s="182"/>
    </row>
    <row r="141" spans="1:13" ht="9.9499999999999993" customHeight="1">
      <c r="A141" s="145"/>
      <c r="B141" s="1140"/>
      <c r="C141" s="1141"/>
      <c r="D141" s="1141"/>
      <c r="E141" s="1141"/>
      <c r="F141" s="1141"/>
      <c r="G141" s="1141"/>
      <c r="H141" s="1141"/>
      <c r="I141" s="1141"/>
      <c r="J141" s="1141"/>
      <c r="K141" s="1141"/>
      <c r="L141" s="1142"/>
      <c r="M141" s="182"/>
    </row>
    <row r="142" spans="1:13" ht="20.100000000000001" customHeight="1">
      <c r="A142" s="145"/>
      <c r="B142" s="541"/>
      <c r="C142" s="1143" t="s">
        <v>183</v>
      </c>
      <c r="D142" s="1144"/>
      <c r="E142" s="1144"/>
      <c r="F142" s="1144"/>
      <c r="G142" s="1144"/>
      <c r="H142" s="1144"/>
      <c r="I142" s="1144"/>
      <c r="J142" s="1144"/>
      <c r="K142" s="1144"/>
      <c r="L142" s="1145"/>
      <c r="M142" s="182"/>
    </row>
    <row r="143" spans="1:13" ht="20.100000000000001" customHeight="1">
      <c r="A143" s="533"/>
      <c r="B143" s="182"/>
      <c r="C143" s="542"/>
      <c r="D143" s="1131" t="s">
        <v>176</v>
      </c>
      <c r="E143" s="1131"/>
      <c r="F143" s="1131" t="s">
        <v>177</v>
      </c>
      <c r="G143" s="1131"/>
      <c r="H143" s="1131"/>
      <c r="I143" s="1131" t="s">
        <v>182</v>
      </c>
      <c r="J143" s="1131"/>
      <c r="K143" s="1131" t="s">
        <v>184</v>
      </c>
      <c r="L143" s="1132"/>
      <c r="M143" s="182"/>
    </row>
    <row r="144" spans="1:13" ht="20.100000000000001" customHeight="1">
      <c r="A144" s="182"/>
      <c r="B144" s="182"/>
      <c r="C144" s="184" t="s">
        <v>178</v>
      </c>
      <c r="D144" s="1129"/>
      <c r="E144" s="1129"/>
      <c r="F144" s="1129"/>
      <c r="G144" s="1129"/>
      <c r="H144" s="1129"/>
      <c r="I144" s="1129"/>
      <c r="J144" s="1129"/>
      <c r="K144" s="1129"/>
      <c r="L144" s="1130"/>
      <c r="M144" s="182"/>
    </row>
    <row r="145" spans="1:13" ht="20.100000000000001" customHeight="1">
      <c r="A145" s="182"/>
      <c r="B145" s="182"/>
      <c r="C145" s="184" t="s">
        <v>179</v>
      </c>
      <c r="D145" s="1129"/>
      <c r="E145" s="1129"/>
      <c r="F145" s="1129"/>
      <c r="G145" s="1129"/>
      <c r="H145" s="1129"/>
      <c r="I145" s="1129"/>
      <c r="J145" s="1129"/>
      <c r="K145" s="1129"/>
      <c r="L145" s="1130"/>
      <c r="M145" s="182"/>
    </row>
    <row r="146" spans="1:13" ht="20.100000000000001" customHeight="1">
      <c r="A146" s="182"/>
      <c r="B146" s="402"/>
      <c r="C146" s="185" t="s">
        <v>180</v>
      </c>
      <c r="D146" s="1133"/>
      <c r="E146" s="1133"/>
      <c r="F146" s="1133"/>
      <c r="G146" s="1133"/>
      <c r="H146" s="1133"/>
      <c r="I146" s="1133"/>
      <c r="J146" s="1133"/>
      <c r="K146" s="1133"/>
      <c r="L146" s="1134"/>
      <c r="M146" s="182"/>
    </row>
    <row r="147" spans="1:13" ht="20.25" customHeight="1">
      <c r="A147" s="162"/>
      <c r="B147" s="1121" t="s">
        <v>397</v>
      </c>
      <c r="C147" s="1285"/>
      <c r="D147" s="1285"/>
      <c r="E147" s="1285"/>
      <c r="F147" s="1285"/>
      <c r="G147" s="1285"/>
      <c r="H147" s="1285"/>
      <c r="I147" s="1285"/>
      <c r="J147" s="1285"/>
      <c r="K147" s="1285"/>
      <c r="L147" s="1285"/>
      <c r="M147" s="182"/>
    </row>
    <row r="148" spans="1:13" ht="20.100000000000001" customHeight="1">
      <c r="A148" s="162"/>
      <c r="B148" s="163" t="s">
        <v>144</v>
      </c>
      <c r="C148" s="164" t="s">
        <v>145</v>
      </c>
      <c r="D148" s="1302"/>
      <c r="E148" s="1302"/>
      <c r="F148" s="1302"/>
      <c r="G148" s="1302"/>
      <c r="H148" s="1302"/>
      <c r="I148" s="1302"/>
      <c r="J148" s="1302"/>
      <c r="K148" s="1302"/>
      <c r="L148" s="1404"/>
      <c r="M148" s="182"/>
    </row>
    <row r="149" spans="1:13" ht="20.100000000000001" customHeight="1">
      <c r="A149" s="165"/>
      <c r="B149" s="166"/>
      <c r="C149" s="167" t="s">
        <v>146</v>
      </c>
      <c r="D149" s="1288"/>
      <c r="E149" s="1288"/>
      <c r="F149" s="1288"/>
      <c r="G149" s="1288"/>
      <c r="H149" s="1288"/>
      <c r="I149" s="1288"/>
      <c r="J149" s="1288"/>
      <c r="K149" s="1288"/>
      <c r="L149" s="1213"/>
      <c r="M149" s="182"/>
    </row>
    <row r="150" spans="1:13" ht="40.700000000000003" customHeight="1">
      <c r="A150" s="165"/>
      <c r="B150" s="168" t="s">
        <v>147</v>
      </c>
      <c r="C150" s="169" t="s">
        <v>148</v>
      </c>
      <c r="D150" s="1321"/>
      <c r="E150" s="1321"/>
      <c r="F150" s="1321"/>
      <c r="G150" s="1321"/>
      <c r="H150" s="1321"/>
      <c r="I150" s="1321"/>
      <c r="J150" s="169" t="s">
        <v>149</v>
      </c>
      <c r="K150" s="1322"/>
      <c r="L150" s="1323"/>
      <c r="M150" s="182"/>
    </row>
    <row r="151" spans="1:13" ht="20.100000000000001" customHeight="1">
      <c r="A151" s="165"/>
      <c r="B151" s="168"/>
      <c r="C151" s="169" t="s">
        <v>150</v>
      </c>
      <c r="D151" s="429"/>
      <c r="E151" s="170" t="s">
        <v>392</v>
      </c>
      <c r="F151" s="430"/>
      <c r="G151" s="1324" t="s">
        <v>393</v>
      </c>
      <c r="H151" s="1324"/>
      <c r="I151" s="1326" t="s">
        <v>153</v>
      </c>
      <c r="J151" s="1326"/>
      <c r="K151" s="1326"/>
      <c r="L151" s="1407"/>
      <c r="M151" s="182"/>
    </row>
    <row r="152" spans="1:13" ht="59.1" customHeight="1">
      <c r="A152" s="165"/>
      <c r="B152" s="171"/>
      <c r="C152" s="169" t="s">
        <v>154</v>
      </c>
      <c r="D152" s="1093"/>
      <c r="E152" s="1325"/>
      <c r="F152" s="1325"/>
      <c r="G152" s="1325"/>
      <c r="H152" s="1325"/>
      <c r="I152" s="1325"/>
      <c r="J152" s="1325"/>
      <c r="K152" s="1325"/>
      <c r="L152" s="1123"/>
      <c r="M152" s="182"/>
    </row>
    <row r="153" spans="1:13" ht="20.100000000000001" customHeight="1">
      <c r="A153" s="162"/>
      <c r="B153" s="1359" t="s">
        <v>155</v>
      </c>
      <c r="C153" s="1360"/>
      <c r="D153" s="1302"/>
      <c r="E153" s="1302"/>
      <c r="F153" s="1302"/>
      <c r="G153" s="1302"/>
      <c r="H153" s="1302"/>
      <c r="I153" s="1302"/>
      <c r="J153" s="1302"/>
      <c r="K153" s="1302"/>
      <c r="L153" s="1404"/>
      <c r="M153" s="182"/>
    </row>
    <row r="154" spans="1:13" ht="20.100000000000001" customHeight="1">
      <c r="A154" s="165"/>
      <c r="B154" s="1405" t="s">
        <v>156</v>
      </c>
      <c r="C154" s="1406"/>
      <c r="D154" s="1291"/>
      <c r="E154" s="1291"/>
      <c r="F154" s="1291"/>
      <c r="G154" s="1291"/>
      <c r="H154" s="1291"/>
      <c r="I154" s="1291"/>
      <c r="J154" s="1291"/>
      <c r="K154" s="1291"/>
      <c r="L154" s="1349"/>
      <c r="M154" s="182"/>
    </row>
    <row r="155" spans="1:13" ht="20.100000000000001" customHeight="1">
      <c r="A155" s="162"/>
      <c r="B155" s="1359" t="s">
        <v>155</v>
      </c>
      <c r="C155" s="1360"/>
      <c r="D155" s="1302"/>
      <c r="E155" s="1302"/>
      <c r="F155" s="1302"/>
      <c r="G155" s="1302"/>
      <c r="H155" s="1302"/>
      <c r="I155" s="1302"/>
      <c r="J155" s="1302"/>
      <c r="K155" s="1302"/>
      <c r="L155" s="1404"/>
      <c r="M155" s="182"/>
    </row>
    <row r="156" spans="1:13" ht="20.100000000000001" customHeight="1">
      <c r="A156" s="165"/>
      <c r="B156" s="1405" t="s">
        <v>156</v>
      </c>
      <c r="C156" s="1406"/>
      <c r="D156" s="1291"/>
      <c r="E156" s="1291"/>
      <c r="F156" s="1291"/>
      <c r="G156" s="1291"/>
      <c r="H156" s="1291"/>
      <c r="I156" s="1291"/>
      <c r="J156" s="1291"/>
      <c r="K156" s="1291"/>
      <c r="L156" s="1349"/>
      <c r="M156" s="182"/>
    </row>
    <row r="157" spans="1:13" ht="20.100000000000001" customHeight="1">
      <c r="A157" s="162"/>
      <c r="B157" s="1359" t="s">
        <v>155</v>
      </c>
      <c r="C157" s="1360"/>
      <c r="D157" s="1302"/>
      <c r="E157" s="1302"/>
      <c r="F157" s="1302"/>
      <c r="G157" s="1302"/>
      <c r="H157" s="1302"/>
      <c r="I157" s="1302"/>
      <c r="J157" s="1302"/>
      <c r="K157" s="1302"/>
      <c r="L157" s="1404"/>
      <c r="M157" s="182"/>
    </row>
    <row r="158" spans="1:13" ht="20.100000000000001" customHeight="1">
      <c r="A158" s="165"/>
      <c r="B158" s="1405" t="s">
        <v>156</v>
      </c>
      <c r="C158" s="1406"/>
      <c r="D158" s="1291"/>
      <c r="E158" s="1291"/>
      <c r="F158" s="1291"/>
      <c r="G158" s="1291"/>
      <c r="H158" s="1291"/>
      <c r="I158" s="1291"/>
      <c r="J158" s="1291"/>
      <c r="K158" s="1291"/>
      <c r="L158" s="1349"/>
      <c r="M158" s="182"/>
    </row>
    <row r="159" spans="1:13" ht="30.95" customHeight="1">
      <c r="A159" s="418"/>
      <c r="B159" s="1304" t="s">
        <v>157</v>
      </c>
      <c r="C159" s="1376"/>
      <c r="D159" s="172" t="s">
        <v>159</v>
      </c>
      <c r="E159" s="172" t="s">
        <v>160</v>
      </c>
      <c r="F159" s="172" t="s">
        <v>161</v>
      </c>
      <c r="G159" s="1292" t="s">
        <v>162</v>
      </c>
      <c r="H159" s="1293"/>
      <c r="I159" s="173" t="s">
        <v>163</v>
      </c>
      <c r="J159" s="172" t="s">
        <v>164</v>
      </c>
      <c r="K159" s="1394"/>
      <c r="L159" s="1395"/>
      <c r="M159" s="182"/>
    </row>
    <row r="160" spans="1:13" ht="30.95" customHeight="1">
      <c r="A160" s="165"/>
      <c r="B160" s="1377"/>
      <c r="C160" s="1378"/>
      <c r="D160" s="538"/>
      <c r="E160" s="538"/>
      <c r="F160" s="538"/>
      <c r="G160" s="1361"/>
      <c r="H160" s="1795"/>
      <c r="I160" s="538"/>
      <c r="J160" s="538"/>
      <c r="K160" s="1396"/>
      <c r="L160" s="1397"/>
      <c r="M160" s="182"/>
    </row>
    <row r="161" spans="1:13" ht="30.95" customHeight="1">
      <c r="A161" s="419"/>
      <c r="B161" s="1298" t="s">
        <v>165</v>
      </c>
      <c r="C161" s="1299"/>
      <c r="D161" s="537"/>
      <c r="E161" s="537"/>
      <c r="F161" s="537"/>
      <c r="G161" s="1362"/>
      <c r="H161" s="1363"/>
      <c r="I161" s="537"/>
      <c r="J161" s="537"/>
      <c r="K161" s="1398"/>
      <c r="L161" s="1399"/>
      <c r="M161" s="182"/>
    </row>
    <row r="162" spans="1:13" ht="30.95" customHeight="1">
      <c r="A162" s="418"/>
      <c r="B162" s="1304" t="s">
        <v>166</v>
      </c>
      <c r="C162" s="1376"/>
      <c r="D162" s="172" t="s">
        <v>167</v>
      </c>
      <c r="E162" s="172" t="s">
        <v>168</v>
      </c>
      <c r="F162" s="172" t="s">
        <v>169</v>
      </c>
      <c r="G162" s="1292" t="s">
        <v>170</v>
      </c>
      <c r="H162" s="1293"/>
      <c r="I162" s="173" t="s">
        <v>171</v>
      </c>
      <c r="J162" s="1292" t="s">
        <v>172</v>
      </c>
      <c r="K162" s="1379"/>
      <c r="L162" s="1293"/>
      <c r="M162" s="182"/>
    </row>
    <row r="163" spans="1:13" ht="30.95" customHeight="1">
      <c r="A163" s="165"/>
      <c r="B163" s="1377"/>
      <c r="C163" s="1378"/>
      <c r="D163" s="538"/>
      <c r="E163" s="538"/>
      <c r="F163" s="538"/>
      <c r="G163" s="1361"/>
      <c r="H163" s="1795"/>
      <c r="I163" s="538"/>
      <c r="J163" s="1380"/>
      <c r="K163" s="1381"/>
      <c r="L163" s="1382"/>
      <c r="M163" s="182"/>
    </row>
    <row r="164" spans="1:13" ht="30.95" customHeight="1">
      <c r="A164" s="419"/>
      <c r="B164" s="1386" t="s">
        <v>173</v>
      </c>
      <c r="C164" s="1387"/>
      <c r="D164" s="548"/>
      <c r="E164" s="548"/>
      <c r="F164" s="548"/>
      <c r="G164" s="420"/>
      <c r="H164" s="549"/>
      <c r="I164" s="548"/>
      <c r="J164" s="1383"/>
      <c r="K164" s="1384"/>
      <c r="L164" s="1385"/>
      <c r="M164" s="182"/>
    </row>
    <row r="165" spans="1:13" ht="20.100000000000001" customHeight="1">
      <c r="A165" s="162"/>
      <c r="B165" s="1408" t="s">
        <v>174</v>
      </c>
      <c r="C165" s="1409"/>
      <c r="D165" s="1409"/>
      <c r="E165" s="1409"/>
      <c r="F165" s="1409"/>
      <c r="G165" s="1409"/>
      <c r="H165" s="1409"/>
      <c r="I165" s="1409"/>
      <c r="J165" s="1409"/>
      <c r="K165" s="1409"/>
      <c r="L165" s="1410"/>
      <c r="M165" s="182"/>
    </row>
    <row r="166" spans="1:13" ht="20.100000000000001" customHeight="1">
      <c r="A166" s="532"/>
      <c r="B166" s="534"/>
      <c r="C166" s="535" t="s">
        <v>175</v>
      </c>
      <c r="D166" s="536"/>
      <c r="E166" s="536"/>
      <c r="F166" s="536"/>
      <c r="G166" s="536"/>
      <c r="H166" s="536"/>
      <c r="I166" s="183"/>
      <c r="J166" s="183"/>
      <c r="K166" s="183"/>
      <c r="L166" s="282"/>
      <c r="M166" s="182"/>
    </row>
    <row r="167" spans="1:13" ht="20.100000000000001" customHeight="1">
      <c r="A167" s="533"/>
      <c r="B167" s="182"/>
      <c r="C167" s="542"/>
      <c r="D167" s="1297" t="s">
        <v>176</v>
      </c>
      <c r="E167" s="1297"/>
      <c r="F167" s="1297" t="s">
        <v>177</v>
      </c>
      <c r="G167" s="1297"/>
      <c r="H167" s="1297"/>
      <c r="I167" s="1115"/>
      <c r="J167" s="1115"/>
      <c r="K167" s="1115"/>
      <c r="L167" s="1136"/>
      <c r="M167" s="182"/>
    </row>
    <row r="168" spans="1:13" ht="20.100000000000001" customHeight="1">
      <c r="A168" s="182"/>
      <c r="B168" s="182"/>
      <c r="C168" s="184" t="s">
        <v>178</v>
      </c>
      <c r="D168" s="1129"/>
      <c r="E168" s="1129"/>
      <c r="F168" s="1129"/>
      <c r="G168" s="1129"/>
      <c r="H168" s="1129"/>
      <c r="I168" s="1115"/>
      <c r="J168" s="1115"/>
      <c r="K168" s="1115"/>
      <c r="L168" s="1136"/>
      <c r="M168" s="182"/>
    </row>
    <row r="169" spans="1:13" ht="20.100000000000001" customHeight="1">
      <c r="A169" s="182"/>
      <c r="B169" s="182"/>
      <c r="C169" s="184" t="s">
        <v>179</v>
      </c>
      <c r="D169" s="1129"/>
      <c r="E169" s="1129"/>
      <c r="F169" s="1129"/>
      <c r="G169" s="1129"/>
      <c r="H169" s="1129"/>
      <c r="I169" s="1115"/>
      <c r="J169" s="1115"/>
      <c r="K169" s="1115"/>
      <c r="L169" s="1136"/>
      <c r="M169" s="182"/>
    </row>
    <row r="170" spans="1:13" ht="20.100000000000001" customHeight="1">
      <c r="A170" s="182"/>
      <c r="B170" s="182"/>
      <c r="C170" s="539" t="s">
        <v>180</v>
      </c>
      <c r="D170" s="1137"/>
      <c r="E170" s="1137"/>
      <c r="F170" s="1137"/>
      <c r="G170" s="1137"/>
      <c r="H170" s="1137"/>
      <c r="I170" s="1115"/>
      <c r="J170" s="1115"/>
      <c r="K170" s="1115"/>
      <c r="L170" s="1136"/>
      <c r="M170" s="182"/>
    </row>
    <row r="171" spans="1:13" ht="9.9499999999999993" customHeight="1">
      <c r="A171" s="145"/>
      <c r="B171" s="1391"/>
      <c r="C171" s="1392"/>
      <c r="D171" s="1392"/>
      <c r="E171" s="1392"/>
      <c r="F171" s="1392"/>
      <c r="G171" s="1392"/>
      <c r="H171" s="1392"/>
      <c r="I171" s="1392"/>
      <c r="J171" s="1392"/>
      <c r="K171" s="1392"/>
      <c r="L171" s="1393"/>
      <c r="M171" s="182"/>
    </row>
    <row r="172" spans="1:13" ht="20.100000000000001" customHeight="1">
      <c r="A172" s="145"/>
      <c r="B172" s="540"/>
      <c r="C172" s="1303" t="s">
        <v>181</v>
      </c>
      <c r="D172" s="1109"/>
      <c r="E172" s="1109"/>
      <c r="F172" s="1109"/>
      <c r="G172" s="1109"/>
      <c r="H172" s="1109"/>
      <c r="I172" s="1109"/>
      <c r="J172" s="1109"/>
      <c r="K172" s="1109"/>
      <c r="L172" s="1251"/>
      <c r="M172" s="182"/>
    </row>
    <row r="173" spans="1:13" ht="20.100000000000001" customHeight="1">
      <c r="A173" s="533"/>
      <c r="B173" s="283"/>
      <c r="C173" s="543"/>
      <c r="D173" s="1183" t="s">
        <v>176</v>
      </c>
      <c r="E173" s="1183"/>
      <c r="F173" s="1183" t="s">
        <v>177</v>
      </c>
      <c r="G173" s="1183"/>
      <c r="H173" s="1183"/>
      <c r="I173" s="1183" t="s">
        <v>182</v>
      </c>
      <c r="J173" s="1183"/>
      <c r="K173" s="1135"/>
      <c r="L173" s="1136"/>
      <c r="M173" s="182"/>
    </row>
    <row r="174" spans="1:13" ht="20.100000000000001" customHeight="1">
      <c r="A174" s="182"/>
      <c r="B174" s="182"/>
      <c r="C174" s="184" t="s">
        <v>178</v>
      </c>
      <c r="D174" s="1129"/>
      <c r="E174" s="1129"/>
      <c r="F174" s="1129"/>
      <c r="G174" s="1129"/>
      <c r="H174" s="1129"/>
      <c r="I174" s="1129"/>
      <c r="J174" s="1129"/>
      <c r="K174" s="1115"/>
      <c r="L174" s="1136"/>
      <c r="M174" s="182"/>
    </row>
    <row r="175" spans="1:13" ht="20.100000000000001" customHeight="1">
      <c r="A175" s="182"/>
      <c r="B175" s="182"/>
      <c r="C175" s="184" t="s">
        <v>179</v>
      </c>
      <c r="D175" s="1129"/>
      <c r="E175" s="1129"/>
      <c r="F175" s="1129"/>
      <c r="G175" s="1129"/>
      <c r="H175" s="1129"/>
      <c r="I175" s="1129"/>
      <c r="J175" s="1129"/>
      <c r="K175" s="1115"/>
      <c r="L175" s="1136"/>
      <c r="M175" s="182"/>
    </row>
    <row r="176" spans="1:13" ht="20.100000000000001" customHeight="1">
      <c r="A176" s="182"/>
      <c r="B176" s="182"/>
      <c r="C176" s="539" t="s">
        <v>180</v>
      </c>
      <c r="D176" s="1137"/>
      <c r="E176" s="1137"/>
      <c r="F176" s="1137"/>
      <c r="G176" s="1137"/>
      <c r="H176" s="1137"/>
      <c r="I176" s="1137"/>
      <c r="J176" s="1137"/>
      <c r="K176" s="1115"/>
      <c r="L176" s="1136"/>
      <c r="M176" s="182"/>
    </row>
    <row r="177" spans="1:13" ht="9.9499999999999993" customHeight="1">
      <c r="A177" s="145"/>
      <c r="B177" s="1140"/>
      <c r="C177" s="1141"/>
      <c r="D177" s="1141"/>
      <c r="E177" s="1141"/>
      <c r="F177" s="1141"/>
      <c r="G177" s="1141"/>
      <c r="H177" s="1141"/>
      <c r="I177" s="1141"/>
      <c r="J177" s="1141"/>
      <c r="K177" s="1141"/>
      <c r="L177" s="1142"/>
      <c r="M177" s="182"/>
    </row>
    <row r="178" spans="1:13" ht="20.100000000000001" customHeight="1">
      <c r="A178" s="145"/>
      <c r="B178" s="541"/>
      <c r="C178" s="1143" t="s">
        <v>183</v>
      </c>
      <c r="D178" s="1144"/>
      <c r="E178" s="1144"/>
      <c r="F178" s="1144"/>
      <c r="G178" s="1144"/>
      <c r="H178" s="1144"/>
      <c r="I178" s="1144"/>
      <c r="J178" s="1144"/>
      <c r="K178" s="1144"/>
      <c r="L178" s="1145"/>
      <c r="M178" s="182"/>
    </row>
    <row r="179" spans="1:13" ht="20.100000000000001" customHeight="1">
      <c r="A179" s="533"/>
      <c r="B179" s="182"/>
      <c r="C179" s="542"/>
      <c r="D179" s="1131" t="s">
        <v>176</v>
      </c>
      <c r="E179" s="1131"/>
      <c r="F179" s="1131" t="s">
        <v>177</v>
      </c>
      <c r="G179" s="1131"/>
      <c r="H179" s="1131"/>
      <c r="I179" s="1131" t="s">
        <v>182</v>
      </c>
      <c r="J179" s="1131"/>
      <c r="K179" s="1131" t="s">
        <v>184</v>
      </c>
      <c r="L179" s="1132"/>
      <c r="M179" s="182"/>
    </row>
    <row r="180" spans="1:13" ht="20.100000000000001" customHeight="1">
      <c r="A180" s="182"/>
      <c r="B180" s="182"/>
      <c r="C180" s="184" t="s">
        <v>178</v>
      </c>
      <c r="D180" s="1129"/>
      <c r="E180" s="1129"/>
      <c r="F180" s="1129"/>
      <c r="G180" s="1129"/>
      <c r="H180" s="1129"/>
      <c r="I180" s="1129"/>
      <c r="J180" s="1129"/>
      <c r="K180" s="1129"/>
      <c r="L180" s="1130"/>
      <c r="M180" s="182"/>
    </row>
    <row r="181" spans="1:13" ht="20.100000000000001" customHeight="1">
      <c r="A181" s="182"/>
      <c r="B181" s="182"/>
      <c r="C181" s="184" t="s">
        <v>179</v>
      </c>
      <c r="D181" s="1129"/>
      <c r="E181" s="1129"/>
      <c r="F181" s="1129"/>
      <c r="G181" s="1129"/>
      <c r="H181" s="1129"/>
      <c r="I181" s="1129"/>
      <c r="J181" s="1129"/>
      <c r="K181" s="1129"/>
      <c r="L181" s="1130"/>
      <c r="M181" s="182"/>
    </row>
    <row r="182" spans="1:13" ht="20.100000000000001" customHeight="1">
      <c r="A182" s="182"/>
      <c r="B182" s="402"/>
      <c r="C182" s="185" t="s">
        <v>180</v>
      </c>
      <c r="D182" s="1427"/>
      <c r="E182" s="1428"/>
      <c r="F182" s="1427"/>
      <c r="G182" s="1429"/>
      <c r="H182" s="1428"/>
      <c r="I182" s="1427"/>
      <c r="J182" s="1428"/>
      <c r="K182" s="1430"/>
      <c r="L182" s="1431"/>
      <c r="M182" s="182"/>
    </row>
    <row r="183" spans="1:13" ht="20.25" customHeight="1">
      <c r="A183" s="162"/>
      <c r="B183" s="1121" t="s">
        <v>398</v>
      </c>
      <c r="C183" s="1285"/>
      <c r="D183" s="1285"/>
      <c r="E183" s="1285"/>
      <c r="F183" s="1285"/>
      <c r="G183" s="1285"/>
      <c r="H183" s="1285"/>
      <c r="I183" s="1285"/>
      <c r="J183" s="1285"/>
      <c r="K183" s="1285"/>
      <c r="L183" s="1285"/>
      <c r="M183" s="182"/>
    </row>
    <row r="184" spans="1:13" ht="20.100000000000001" customHeight="1">
      <c r="A184" s="162"/>
      <c r="B184" s="163" t="s">
        <v>144</v>
      </c>
      <c r="C184" s="164" t="s">
        <v>145</v>
      </c>
      <c r="D184" s="1302"/>
      <c r="E184" s="1302"/>
      <c r="F184" s="1302"/>
      <c r="G184" s="1302"/>
      <c r="H184" s="1302"/>
      <c r="I184" s="1302"/>
      <c r="J184" s="1302"/>
      <c r="K184" s="1302"/>
      <c r="L184" s="1404"/>
      <c r="M184" s="182"/>
    </row>
    <row r="185" spans="1:13" ht="20.100000000000001" customHeight="1">
      <c r="A185" s="165"/>
      <c r="B185" s="166"/>
      <c r="C185" s="665" t="s">
        <v>146</v>
      </c>
      <c r="D185" s="1288"/>
      <c r="E185" s="1288"/>
      <c r="F185" s="1288"/>
      <c r="G185" s="1288"/>
      <c r="H185" s="1288"/>
      <c r="I185" s="1288"/>
      <c r="J185" s="1288"/>
      <c r="K185" s="1288"/>
      <c r="L185" s="1213"/>
      <c r="M185" s="182"/>
    </row>
    <row r="186" spans="1:13" ht="40.700000000000003" customHeight="1">
      <c r="A186" s="165"/>
      <c r="B186" s="168" t="s">
        <v>147</v>
      </c>
      <c r="C186" s="594" t="s">
        <v>148</v>
      </c>
      <c r="D186" s="1321"/>
      <c r="E186" s="1321"/>
      <c r="F186" s="1321"/>
      <c r="G186" s="1321"/>
      <c r="H186" s="1321"/>
      <c r="I186" s="1321"/>
      <c r="J186" s="169" t="s">
        <v>149</v>
      </c>
      <c r="K186" s="1322"/>
      <c r="L186" s="1323"/>
      <c r="M186" s="182"/>
    </row>
    <row r="187" spans="1:13" ht="20.100000000000001" customHeight="1">
      <c r="A187" s="165"/>
      <c r="B187" s="666"/>
      <c r="C187" s="594" t="s">
        <v>150</v>
      </c>
      <c r="D187" s="429"/>
      <c r="E187" s="170" t="s">
        <v>392</v>
      </c>
      <c r="F187" s="430"/>
      <c r="G187" s="1324" t="s">
        <v>393</v>
      </c>
      <c r="H187" s="1324"/>
      <c r="I187" s="1326" t="s">
        <v>153</v>
      </c>
      <c r="J187" s="1326"/>
      <c r="K187" s="1326"/>
      <c r="L187" s="1407"/>
      <c r="M187" s="182"/>
    </row>
    <row r="188" spans="1:13" ht="59.1" customHeight="1">
      <c r="A188" s="165"/>
      <c r="B188" s="171"/>
      <c r="C188" s="594" t="s">
        <v>154</v>
      </c>
      <c r="D188" s="1093"/>
      <c r="E188" s="1325"/>
      <c r="F188" s="1325"/>
      <c r="G188" s="1325"/>
      <c r="H188" s="1325"/>
      <c r="I188" s="1325"/>
      <c r="J188" s="1325"/>
      <c r="K188" s="1325"/>
      <c r="L188" s="1123"/>
      <c r="M188" s="182"/>
    </row>
    <row r="189" spans="1:13" ht="20.100000000000001" customHeight="1">
      <c r="A189" s="162"/>
      <c r="B189" s="1359" t="s">
        <v>155</v>
      </c>
      <c r="C189" s="1360"/>
      <c r="D189" s="1302"/>
      <c r="E189" s="1302"/>
      <c r="F189" s="1302"/>
      <c r="G189" s="1302"/>
      <c r="H189" s="1302"/>
      <c r="I189" s="1302"/>
      <c r="J189" s="1302"/>
      <c r="K189" s="1302"/>
      <c r="L189" s="1404"/>
      <c r="M189" s="182"/>
    </row>
    <row r="190" spans="1:13" ht="20.100000000000001" customHeight="1">
      <c r="A190" s="165"/>
      <c r="B190" s="1405" t="s">
        <v>156</v>
      </c>
      <c r="C190" s="1406"/>
      <c r="D190" s="1291"/>
      <c r="E190" s="1291"/>
      <c r="F190" s="1291"/>
      <c r="G190" s="1291"/>
      <c r="H190" s="1291"/>
      <c r="I190" s="1291"/>
      <c r="J190" s="1291"/>
      <c r="K190" s="1291"/>
      <c r="L190" s="1349"/>
      <c r="M190" s="182"/>
    </row>
    <row r="191" spans="1:13" ht="20.100000000000001" customHeight="1">
      <c r="A191" s="162"/>
      <c r="B191" s="1359" t="s">
        <v>155</v>
      </c>
      <c r="C191" s="1360"/>
      <c r="D191" s="1302"/>
      <c r="E191" s="1302"/>
      <c r="F191" s="1302"/>
      <c r="G191" s="1302"/>
      <c r="H191" s="1302"/>
      <c r="I191" s="1302"/>
      <c r="J191" s="1302"/>
      <c r="K191" s="1302"/>
      <c r="L191" s="1404"/>
      <c r="M191" s="182"/>
    </row>
    <row r="192" spans="1:13" ht="20.100000000000001" customHeight="1">
      <c r="A192" s="165"/>
      <c r="B192" s="1405" t="s">
        <v>156</v>
      </c>
      <c r="C192" s="1406"/>
      <c r="D192" s="1291"/>
      <c r="E192" s="1291"/>
      <c r="F192" s="1291"/>
      <c r="G192" s="1291"/>
      <c r="H192" s="1291"/>
      <c r="I192" s="1291"/>
      <c r="J192" s="1291"/>
      <c r="K192" s="1291"/>
      <c r="L192" s="1349"/>
      <c r="M192" s="182"/>
    </row>
    <row r="193" spans="1:13" ht="20.100000000000001" customHeight="1">
      <c r="A193" s="162"/>
      <c r="B193" s="1359" t="s">
        <v>155</v>
      </c>
      <c r="C193" s="1360"/>
      <c r="D193" s="1302"/>
      <c r="E193" s="1302"/>
      <c r="F193" s="1302"/>
      <c r="G193" s="1302"/>
      <c r="H193" s="1302"/>
      <c r="I193" s="1302"/>
      <c r="J193" s="1302"/>
      <c r="K193" s="1302"/>
      <c r="L193" s="1404"/>
      <c r="M193" s="182"/>
    </row>
    <row r="194" spans="1:13" ht="20.100000000000001" customHeight="1">
      <c r="A194" s="165"/>
      <c r="B194" s="1405" t="s">
        <v>156</v>
      </c>
      <c r="C194" s="1406"/>
      <c r="D194" s="1291"/>
      <c r="E194" s="1291"/>
      <c r="F194" s="1291"/>
      <c r="G194" s="1291"/>
      <c r="H194" s="1291"/>
      <c r="I194" s="1291"/>
      <c r="J194" s="1291"/>
      <c r="K194" s="1291"/>
      <c r="L194" s="1349"/>
      <c r="M194" s="182"/>
    </row>
    <row r="195" spans="1:13" ht="30.95" customHeight="1">
      <c r="A195" s="418"/>
      <c r="B195" s="1412" t="s">
        <v>157</v>
      </c>
      <c r="C195" s="1376"/>
      <c r="D195" s="663" t="s">
        <v>159</v>
      </c>
      <c r="E195" s="663" t="s">
        <v>160</v>
      </c>
      <c r="F195" s="663" t="s">
        <v>161</v>
      </c>
      <c r="G195" s="1413" t="s">
        <v>162</v>
      </c>
      <c r="H195" s="1414"/>
      <c r="I195" s="664" t="s">
        <v>163</v>
      </c>
      <c r="J195" s="663" t="s">
        <v>164</v>
      </c>
      <c r="K195" s="1394"/>
      <c r="L195" s="1395"/>
      <c r="M195" s="182"/>
    </row>
    <row r="196" spans="1:13" ht="30.95" customHeight="1">
      <c r="A196" s="165"/>
      <c r="B196" s="1377"/>
      <c r="C196" s="1378"/>
      <c r="D196" s="538"/>
      <c r="E196" s="538"/>
      <c r="F196" s="538"/>
      <c r="G196" s="1361"/>
      <c r="H196" s="1795"/>
      <c r="I196" s="538"/>
      <c r="J196" s="538"/>
      <c r="K196" s="1396"/>
      <c r="L196" s="1397"/>
      <c r="M196" s="182"/>
    </row>
    <row r="197" spans="1:13" ht="30.95" customHeight="1">
      <c r="A197" s="419"/>
      <c r="B197" s="1298" t="s">
        <v>165</v>
      </c>
      <c r="C197" s="1299"/>
      <c r="D197" s="667"/>
      <c r="E197" s="667"/>
      <c r="F197" s="667"/>
      <c r="G197" s="1417"/>
      <c r="H197" s="1418"/>
      <c r="I197" s="667"/>
      <c r="J197" s="667"/>
      <c r="K197" s="1398"/>
      <c r="L197" s="1399"/>
      <c r="M197" s="182"/>
    </row>
    <row r="198" spans="1:13" ht="30.95" customHeight="1">
      <c r="A198" s="418"/>
      <c r="B198" s="1304" t="s">
        <v>166</v>
      </c>
      <c r="C198" s="1376"/>
      <c r="D198" s="663" t="s">
        <v>167</v>
      </c>
      <c r="E198" s="663" t="s">
        <v>168</v>
      </c>
      <c r="F198" s="663" t="s">
        <v>169</v>
      </c>
      <c r="G198" s="1413" t="s">
        <v>170</v>
      </c>
      <c r="H198" s="1414"/>
      <c r="I198" s="664" t="s">
        <v>171</v>
      </c>
      <c r="J198" s="1413" t="s">
        <v>172</v>
      </c>
      <c r="K198" s="1419"/>
      <c r="L198" s="1414"/>
      <c r="M198" s="182"/>
    </row>
    <row r="199" spans="1:13" ht="30.95" customHeight="1">
      <c r="A199" s="165"/>
      <c r="B199" s="1377"/>
      <c r="C199" s="1378"/>
      <c r="D199" s="538"/>
      <c r="E199" s="538"/>
      <c r="F199" s="538"/>
      <c r="G199" s="1361"/>
      <c r="H199" s="1795"/>
      <c r="I199" s="538"/>
      <c r="J199" s="1380"/>
      <c r="K199" s="1381"/>
      <c r="L199" s="1382"/>
      <c r="M199" s="182"/>
    </row>
    <row r="200" spans="1:13" ht="30.95" customHeight="1">
      <c r="A200" s="419"/>
      <c r="B200" s="1386" t="s">
        <v>173</v>
      </c>
      <c r="C200" s="1387"/>
      <c r="D200" s="548"/>
      <c r="E200" s="548"/>
      <c r="F200" s="548"/>
      <c r="G200" s="420"/>
      <c r="H200" s="549"/>
      <c r="I200" s="548"/>
      <c r="J200" s="1383"/>
      <c r="K200" s="1384"/>
      <c r="L200" s="1385"/>
      <c r="M200" s="182"/>
    </row>
    <row r="201" spans="1:13" ht="20.100000000000001" customHeight="1">
      <c r="A201" s="162"/>
      <c r="B201" s="1411" t="s">
        <v>174</v>
      </c>
      <c r="C201" s="1220"/>
      <c r="D201" s="1220"/>
      <c r="E201" s="1220"/>
      <c r="F201" s="1220"/>
      <c r="G201" s="1220"/>
      <c r="H201" s="1220"/>
      <c r="I201" s="1220"/>
      <c r="J201" s="1220"/>
      <c r="K201" s="1220"/>
      <c r="L201" s="1221"/>
      <c r="M201" s="182"/>
    </row>
    <row r="202" spans="1:13" ht="20.100000000000001" customHeight="1">
      <c r="A202" s="532"/>
      <c r="B202" s="534"/>
      <c r="C202" s="535" t="s">
        <v>175</v>
      </c>
      <c r="D202" s="536"/>
      <c r="E202" s="536"/>
      <c r="F202" s="536"/>
      <c r="G202" s="536"/>
      <c r="H202" s="536"/>
      <c r="I202" s="183"/>
      <c r="J202" s="183"/>
      <c r="K202" s="183"/>
      <c r="L202" s="282"/>
      <c r="M202" s="182"/>
    </row>
    <row r="203" spans="1:13" ht="20.100000000000001" customHeight="1">
      <c r="A203" s="533"/>
      <c r="B203" s="182"/>
      <c r="C203" s="542"/>
      <c r="D203" s="1297" t="s">
        <v>176</v>
      </c>
      <c r="E203" s="1297"/>
      <c r="F203" s="1297" t="s">
        <v>177</v>
      </c>
      <c r="G203" s="1297"/>
      <c r="H203" s="1297"/>
      <c r="I203" s="1115"/>
      <c r="J203" s="1115"/>
      <c r="K203" s="1115"/>
      <c r="L203" s="1136"/>
      <c r="M203" s="182"/>
    </row>
    <row r="204" spans="1:13" ht="20.100000000000001" customHeight="1">
      <c r="A204" s="182"/>
      <c r="B204" s="182"/>
      <c r="C204" s="184" t="s">
        <v>178</v>
      </c>
      <c r="D204" s="1129"/>
      <c r="E204" s="1129"/>
      <c r="F204" s="1129"/>
      <c r="G204" s="1129"/>
      <c r="H204" s="1129"/>
      <c r="I204" s="1115"/>
      <c r="J204" s="1115"/>
      <c r="K204" s="1115"/>
      <c r="L204" s="1136"/>
      <c r="M204" s="182"/>
    </row>
    <row r="205" spans="1:13" ht="20.100000000000001" customHeight="1">
      <c r="A205" s="182"/>
      <c r="B205" s="182"/>
      <c r="C205" s="184" t="s">
        <v>179</v>
      </c>
      <c r="D205" s="1129"/>
      <c r="E205" s="1129"/>
      <c r="F205" s="1129"/>
      <c r="G205" s="1129"/>
      <c r="H205" s="1129"/>
      <c r="I205" s="1115"/>
      <c r="J205" s="1115"/>
      <c r="K205" s="1115"/>
      <c r="L205" s="1136"/>
      <c r="M205" s="182"/>
    </row>
    <row r="206" spans="1:13" ht="20.100000000000001" customHeight="1">
      <c r="A206" s="182"/>
      <c r="B206" s="182"/>
      <c r="C206" s="539" t="s">
        <v>180</v>
      </c>
      <c r="D206" s="1137"/>
      <c r="E206" s="1137"/>
      <c r="F206" s="1137"/>
      <c r="G206" s="1137"/>
      <c r="H206" s="1137"/>
      <c r="I206" s="1115"/>
      <c r="J206" s="1115"/>
      <c r="K206" s="1115"/>
      <c r="L206" s="1136"/>
      <c r="M206" s="182"/>
    </row>
    <row r="207" spans="1:13" ht="9.9499999999999993" customHeight="1">
      <c r="A207" s="145"/>
      <c r="B207" s="1391"/>
      <c r="C207" s="1392"/>
      <c r="D207" s="1392"/>
      <c r="E207" s="1392"/>
      <c r="F207" s="1392"/>
      <c r="G207" s="1392"/>
      <c r="H207" s="1392"/>
      <c r="I207" s="1392"/>
      <c r="J207" s="1392"/>
      <c r="K207" s="1392"/>
      <c r="L207" s="1393"/>
      <c r="M207" s="182"/>
    </row>
    <row r="208" spans="1:13" ht="20.100000000000001" customHeight="1">
      <c r="A208" s="145"/>
      <c r="B208" s="540"/>
      <c r="C208" s="1303" t="s">
        <v>181</v>
      </c>
      <c r="D208" s="1109"/>
      <c r="E208" s="1109"/>
      <c r="F208" s="1109"/>
      <c r="G208" s="1109"/>
      <c r="H208" s="1109"/>
      <c r="I208" s="1109"/>
      <c r="J208" s="1109"/>
      <c r="K208" s="1109"/>
      <c r="L208" s="1251"/>
      <c r="M208" s="182"/>
    </row>
    <row r="209" spans="1:13" ht="20.100000000000001" customHeight="1">
      <c r="A209" s="533"/>
      <c r="B209" s="283"/>
      <c r="C209" s="543"/>
      <c r="D209" s="1183" t="s">
        <v>176</v>
      </c>
      <c r="E209" s="1183"/>
      <c r="F209" s="1183" t="s">
        <v>177</v>
      </c>
      <c r="G209" s="1183"/>
      <c r="H209" s="1183"/>
      <c r="I209" s="1183" t="s">
        <v>182</v>
      </c>
      <c r="J209" s="1183"/>
      <c r="K209" s="1135"/>
      <c r="L209" s="1136"/>
      <c r="M209" s="182"/>
    </row>
    <row r="210" spans="1:13" ht="20.100000000000001" customHeight="1">
      <c r="A210" s="182"/>
      <c r="B210" s="182"/>
      <c r="C210" s="184" t="s">
        <v>178</v>
      </c>
      <c r="D210" s="1129"/>
      <c r="E210" s="1129"/>
      <c r="F210" s="1129"/>
      <c r="G210" s="1129"/>
      <c r="H210" s="1129"/>
      <c r="I210" s="1129"/>
      <c r="J210" s="1129"/>
      <c r="K210" s="1115"/>
      <c r="L210" s="1136"/>
      <c r="M210" s="182"/>
    </row>
    <row r="211" spans="1:13" ht="20.100000000000001" customHeight="1">
      <c r="A211" s="182"/>
      <c r="B211" s="182"/>
      <c r="C211" s="184" t="s">
        <v>179</v>
      </c>
      <c r="D211" s="1129"/>
      <c r="E211" s="1129"/>
      <c r="F211" s="1129"/>
      <c r="G211" s="1129"/>
      <c r="H211" s="1129"/>
      <c r="I211" s="1129"/>
      <c r="J211" s="1129"/>
      <c r="K211" s="1115"/>
      <c r="L211" s="1136"/>
      <c r="M211" s="182"/>
    </row>
    <row r="212" spans="1:13" ht="20.100000000000001" customHeight="1">
      <c r="A212" s="182"/>
      <c r="B212" s="182"/>
      <c r="C212" s="539" t="s">
        <v>180</v>
      </c>
      <c r="D212" s="1137"/>
      <c r="E212" s="1137"/>
      <c r="F212" s="1137"/>
      <c r="G212" s="1137"/>
      <c r="H212" s="1137"/>
      <c r="I212" s="1137"/>
      <c r="J212" s="1137"/>
      <c r="K212" s="1115"/>
      <c r="L212" s="1136"/>
      <c r="M212" s="182"/>
    </row>
    <row r="213" spans="1:13" ht="9.9499999999999993" customHeight="1">
      <c r="A213" s="145"/>
      <c r="B213" s="1140"/>
      <c r="C213" s="1141"/>
      <c r="D213" s="1141"/>
      <c r="E213" s="1141"/>
      <c r="F213" s="1141"/>
      <c r="G213" s="1141"/>
      <c r="H213" s="1141"/>
      <c r="I213" s="1141"/>
      <c r="J213" s="1141"/>
      <c r="K213" s="1141"/>
      <c r="L213" s="1142"/>
      <c r="M213" s="182"/>
    </row>
    <row r="214" spans="1:13" ht="20.100000000000001" customHeight="1">
      <c r="A214" s="145"/>
      <c r="B214" s="541"/>
      <c r="C214" s="1143" t="s">
        <v>183</v>
      </c>
      <c r="D214" s="1144"/>
      <c r="E214" s="1144"/>
      <c r="F214" s="1144"/>
      <c r="G214" s="1144"/>
      <c r="H214" s="1144"/>
      <c r="I214" s="1144"/>
      <c r="J214" s="1144"/>
      <c r="K214" s="1144"/>
      <c r="L214" s="1145"/>
      <c r="M214" s="182"/>
    </row>
    <row r="215" spans="1:13" ht="20.100000000000001" customHeight="1">
      <c r="A215" s="533"/>
      <c r="B215" s="182"/>
      <c r="C215" s="542"/>
      <c r="D215" s="1131" t="s">
        <v>176</v>
      </c>
      <c r="E215" s="1131"/>
      <c r="F215" s="1131" t="s">
        <v>177</v>
      </c>
      <c r="G215" s="1131"/>
      <c r="H215" s="1131"/>
      <c r="I215" s="1131" t="s">
        <v>182</v>
      </c>
      <c r="J215" s="1131"/>
      <c r="K215" s="1131" t="s">
        <v>184</v>
      </c>
      <c r="L215" s="1132"/>
      <c r="M215" s="182"/>
    </row>
    <row r="216" spans="1:13" ht="20.100000000000001" customHeight="1">
      <c r="A216" s="182"/>
      <c r="B216" s="182"/>
      <c r="C216" s="184" t="s">
        <v>178</v>
      </c>
      <c r="D216" s="1129"/>
      <c r="E216" s="1129"/>
      <c r="F216" s="1129"/>
      <c r="G216" s="1129"/>
      <c r="H216" s="1129"/>
      <c r="I216" s="1129"/>
      <c r="J216" s="1129"/>
      <c r="K216" s="1129"/>
      <c r="L216" s="1130"/>
      <c r="M216" s="182"/>
    </row>
    <row r="217" spans="1:13" ht="20.100000000000001" customHeight="1">
      <c r="A217" s="182"/>
      <c r="B217" s="182"/>
      <c r="C217" s="184" t="s">
        <v>179</v>
      </c>
      <c r="D217" s="1129"/>
      <c r="E217" s="1129"/>
      <c r="F217" s="1129"/>
      <c r="G217" s="1129"/>
      <c r="H217" s="1129"/>
      <c r="I217" s="1129"/>
      <c r="J217" s="1129"/>
      <c r="K217" s="1129"/>
      <c r="L217" s="1130"/>
      <c r="M217" s="182"/>
    </row>
    <row r="218" spans="1:13" ht="20.100000000000001" customHeight="1">
      <c r="A218" s="182"/>
      <c r="B218" s="402"/>
      <c r="C218" s="185" t="s">
        <v>180</v>
      </c>
      <c r="D218" s="1133"/>
      <c r="E218" s="1133"/>
      <c r="F218" s="1133"/>
      <c r="G218" s="1133"/>
      <c r="H218" s="1133"/>
      <c r="I218" s="1133"/>
      <c r="J218" s="1133"/>
      <c r="K218" s="1133"/>
      <c r="L218" s="1134"/>
      <c r="M218" s="182"/>
    </row>
    <row r="219" spans="1:13" ht="20.25" customHeight="1">
      <c r="A219" s="162"/>
      <c r="B219" s="1121" t="s">
        <v>399</v>
      </c>
      <c r="C219" s="1285"/>
      <c r="D219" s="1285"/>
      <c r="E219" s="1285"/>
      <c r="F219" s="1285"/>
      <c r="G219" s="1285"/>
      <c r="H219" s="1285"/>
      <c r="I219" s="1285"/>
      <c r="J219" s="1285"/>
      <c r="K219" s="1285"/>
      <c r="L219" s="1285"/>
      <c r="M219" s="182"/>
    </row>
    <row r="220" spans="1:13" ht="20.100000000000001" customHeight="1">
      <c r="A220" s="162"/>
      <c r="B220" s="163" t="s">
        <v>144</v>
      </c>
      <c r="C220" s="164" t="s">
        <v>145</v>
      </c>
      <c r="D220" s="1302"/>
      <c r="E220" s="1302"/>
      <c r="F220" s="1302"/>
      <c r="G220" s="1302"/>
      <c r="H220" s="1302"/>
      <c r="I220" s="1302"/>
      <c r="J220" s="1302"/>
      <c r="K220" s="1302"/>
      <c r="L220" s="1404"/>
      <c r="M220" s="182"/>
    </row>
    <row r="221" spans="1:13" ht="20.100000000000001" customHeight="1">
      <c r="A221" s="165"/>
      <c r="B221" s="166"/>
      <c r="C221" s="665" t="s">
        <v>146</v>
      </c>
      <c r="D221" s="1288"/>
      <c r="E221" s="1288"/>
      <c r="F221" s="1288"/>
      <c r="G221" s="1288"/>
      <c r="H221" s="1288"/>
      <c r="I221" s="1288"/>
      <c r="J221" s="1288"/>
      <c r="K221" s="1288"/>
      <c r="L221" s="1213"/>
      <c r="M221" s="182"/>
    </row>
    <row r="222" spans="1:13" ht="40.700000000000003" customHeight="1">
      <c r="A222" s="165"/>
      <c r="B222" s="168" t="s">
        <v>147</v>
      </c>
      <c r="C222" s="169" t="s">
        <v>148</v>
      </c>
      <c r="D222" s="1321"/>
      <c r="E222" s="1321"/>
      <c r="F222" s="1321"/>
      <c r="G222" s="1321"/>
      <c r="H222" s="1321"/>
      <c r="I222" s="1321"/>
      <c r="J222" s="594" t="s">
        <v>149</v>
      </c>
      <c r="K222" s="1322"/>
      <c r="L222" s="1323"/>
      <c r="M222" s="182"/>
    </row>
    <row r="223" spans="1:13" ht="20.100000000000001" customHeight="1">
      <c r="A223" s="165"/>
      <c r="B223" s="168"/>
      <c r="C223" s="169" t="s">
        <v>150</v>
      </c>
      <c r="D223" s="429"/>
      <c r="E223" s="170" t="s">
        <v>392</v>
      </c>
      <c r="F223" s="430"/>
      <c r="G223" s="1324" t="s">
        <v>393</v>
      </c>
      <c r="H223" s="1324"/>
      <c r="I223" s="1326" t="s">
        <v>153</v>
      </c>
      <c r="J223" s="1326"/>
      <c r="K223" s="1326"/>
      <c r="L223" s="1407"/>
      <c r="M223" s="182"/>
    </row>
    <row r="224" spans="1:13" ht="59.1" customHeight="1">
      <c r="A224" s="165"/>
      <c r="B224" s="171"/>
      <c r="C224" s="169" t="s">
        <v>154</v>
      </c>
      <c r="D224" s="1093"/>
      <c r="E224" s="1325"/>
      <c r="F224" s="1325"/>
      <c r="G224" s="1325"/>
      <c r="H224" s="1325"/>
      <c r="I224" s="1325"/>
      <c r="J224" s="1325"/>
      <c r="K224" s="1325"/>
      <c r="L224" s="1123"/>
      <c r="M224" s="182"/>
    </row>
    <row r="225" spans="1:13" ht="20.100000000000001" customHeight="1">
      <c r="A225" s="162"/>
      <c r="B225" s="1359" t="s">
        <v>155</v>
      </c>
      <c r="C225" s="1360"/>
      <c r="D225" s="1302"/>
      <c r="E225" s="1302"/>
      <c r="F225" s="1302"/>
      <c r="G225" s="1302"/>
      <c r="H225" s="1302"/>
      <c r="I225" s="1302"/>
      <c r="J225" s="1302"/>
      <c r="K225" s="1302"/>
      <c r="L225" s="1404"/>
      <c r="M225" s="182"/>
    </row>
    <row r="226" spans="1:13" ht="20.100000000000001" customHeight="1">
      <c r="A226" s="165"/>
      <c r="B226" s="1405" t="s">
        <v>156</v>
      </c>
      <c r="C226" s="1406"/>
      <c r="D226" s="1291"/>
      <c r="E226" s="1291"/>
      <c r="F226" s="1291"/>
      <c r="G226" s="1291"/>
      <c r="H226" s="1291"/>
      <c r="I226" s="1291"/>
      <c r="J226" s="1291"/>
      <c r="K226" s="1291"/>
      <c r="L226" s="1349"/>
      <c r="M226" s="182"/>
    </row>
    <row r="227" spans="1:13" ht="20.100000000000001" customHeight="1">
      <c r="A227" s="162"/>
      <c r="B227" s="1359" t="s">
        <v>155</v>
      </c>
      <c r="C227" s="1360"/>
      <c r="D227" s="1302"/>
      <c r="E227" s="1302"/>
      <c r="F227" s="1302"/>
      <c r="G227" s="1302"/>
      <c r="H227" s="1302"/>
      <c r="I227" s="1302"/>
      <c r="J227" s="1302"/>
      <c r="K227" s="1302"/>
      <c r="L227" s="1404"/>
      <c r="M227" s="182"/>
    </row>
    <row r="228" spans="1:13" ht="20.100000000000001" customHeight="1">
      <c r="A228" s="165"/>
      <c r="B228" s="1405" t="s">
        <v>156</v>
      </c>
      <c r="C228" s="1406"/>
      <c r="D228" s="1291"/>
      <c r="E228" s="1291"/>
      <c r="F228" s="1291"/>
      <c r="G228" s="1291"/>
      <c r="H228" s="1291"/>
      <c r="I228" s="1291"/>
      <c r="J228" s="1291"/>
      <c r="K228" s="1291"/>
      <c r="L228" s="1349"/>
      <c r="M228" s="182"/>
    </row>
    <row r="229" spans="1:13" ht="20.100000000000001" customHeight="1">
      <c r="A229" s="162"/>
      <c r="B229" s="1359" t="s">
        <v>155</v>
      </c>
      <c r="C229" s="1360"/>
      <c r="D229" s="1302"/>
      <c r="E229" s="1302"/>
      <c r="F229" s="1302"/>
      <c r="G229" s="1302"/>
      <c r="H229" s="1302"/>
      <c r="I229" s="1302"/>
      <c r="J229" s="1302"/>
      <c r="K229" s="1302"/>
      <c r="L229" s="1404"/>
      <c r="M229" s="182"/>
    </row>
    <row r="230" spans="1:13" ht="20.100000000000001" customHeight="1">
      <c r="A230" s="165"/>
      <c r="B230" s="1405" t="s">
        <v>156</v>
      </c>
      <c r="C230" s="1406"/>
      <c r="D230" s="1291"/>
      <c r="E230" s="1291"/>
      <c r="F230" s="1291"/>
      <c r="G230" s="1291"/>
      <c r="H230" s="1291"/>
      <c r="I230" s="1291"/>
      <c r="J230" s="1291"/>
      <c r="K230" s="1291"/>
      <c r="L230" s="1349"/>
      <c r="M230" s="182"/>
    </row>
    <row r="231" spans="1:13" ht="30.95" customHeight="1">
      <c r="A231" s="418"/>
      <c r="B231" s="1412" t="s">
        <v>157</v>
      </c>
      <c r="C231" s="1376"/>
      <c r="D231" s="663" t="s">
        <v>159</v>
      </c>
      <c r="E231" s="663" t="s">
        <v>160</v>
      </c>
      <c r="F231" s="663" t="s">
        <v>161</v>
      </c>
      <c r="G231" s="1413" t="s">
        <v>162</v>
      </c>
      <c r="H231" s="1414"/>
      <c r="I231" s="664" t="s">
        <v>163</v>
      </c>
      <c r="J231" s="663" t="s">
        <v>164</v>
      </c>
      <c r="K231" s="1394"/>
      <c r="L231" s="1395"/>
      <c r="M231" s="182"/>
    </row>
    <row r="232" spans="1:13" ht="30.95" customHeight="1">
      <c r="A232" s="165"/>
      <c r="B232" s="1377"/>
      <c r="C232" s="1378"/>
      <c r="D232" s="538"/>
      <c r="E232" s="538"/>
      <c r="F232" s="538"/>
      <c r="G232" s="1361"/>
      <c r="H232" s="1795"/>
      <c r="I232" s="538"/>
      <c r="J232" s="538"/>
      <c r="K232" s="1396"/>
      <c r="L232" s="1397"/>
      <c r="M232" s="182"/>
    </row>
    <row r="233" spans="1:13" ht="30.95" customHeight="1">
      <c r="A233" s="419"/>
      <c r="B233" s="1298" t="s">
        <v>165</v>
      </c>
      <c r="C233" s="1299"/>
      <c r="D233" s="537"/>
      <c r="E233" s="537"/>
      <c r="F233" s="537"/>
      <c r="G233" s="1362"/>
      <c r="H233" s="1363"/>
      <c r="I233" s="537"/>
      <c r="J233" s="537"/>
      <c r="K233" s="1398"/>
      <c r="L233" s="1399"/>
      <c r="M233" s="182"/>
    </row>
    <row r="234" spans="1:13" ht="30.95" customHeight="1">
      <c r="A234" s="418"/>
      <c r="B234" s="1304" t="s">
        <v>166</v>
      </c>
      <c r="C234" s="1376"/>
      <c r="D234" s="663" t="s">
        <v>167</v>
      </c>
      <c r="E234" s="663" t="s">
        <v>168</v>
      </c>
      <c r="F234" s="663" t="s">
        <v>169</v>
      </c>
      <c r="G234" s="1413" t="s">
        <v>170</v>
      </c>
      <c r="H234" s="1414"/>
      <c r="I234" s="664" t="s">
        <v>171</v>
      </c>
      <c r="J234" s="1292" t="s">
        <v>172</v>
      </c>
      <c r="K234" s="1379"/>
      <c r="L234" s="1293"/>
      <c r="M234" s="182"/>
    </row>
    <row r="235" spans="1:13" ht="30.95" customHeight="1">
      <c r="A235" s="165"/>
      <c r="B235" s="1377"/>
      <c r="C235" s="1378"/>
      <c r="D235" s="538"/>
      <c r="E235" s="538"/>
      <c r="F235" s="538"/>
      <c r="G235" s="1361"/>
      <c r="H235" s="1795"/>
      <c r="I235" s="538"/>
      <c r="J235" s="1380"/>
      <c r="K235" s="1381"/>
      <c r="L235" s="1382"/>
      <c r="M235" s="182"/>
    </row>
    <row r="236" spans="1:13" ht="30.95" customHeight="1">
      <c r="A236" s="419"/>
      <c r="B236" s="1386" t="s">
        <v>173</v>
      </c>
      <c r="C236" s="1387"/>
      <c r="D236" s="548"/>
      <c r="E236" s="548"/>
      <c r="F236" s="548"/>
      <c r="G236" s="420"/>
      <c r="H236" s="549"/>
      <c r="I236" s="548"/>
      <c r="J236" s="1383"/>
      <c r="K236" s="1384"/>
      <c r="L236" s="1385"/>
      <c r="M236" s="182"/>
    </row>
    <row r="237" spans="1:13" ht="20.100000000000001" customHeight="1">
      <c r="A237" s="162"/>
      <c r="B237" s="1408" t="s">
        <v>174</v>
      </c>
      <c r="C237" s="1409"/>
      <c r="D237" s="1409"/>
      <c r="E237" s="1409"/>
      <c r="F237" s="1409"/>
      <c r="G237" s="1409"/>
      <c r="H237" s="1409"/>
      <c r="I237" s="1409"/>
      <c r="J237" s="1409"/>
      <c r="K237" s="1409"/>
      <c r="L237" s="1410"/>
      <c r="M237" s="182"/>
    </row>
    <row r="238" spans="1:13" ht="20.100000000000001" customHeight="1">
      <c r="A238" s="532"/>
      <c r="B238" s="534"/>
      <c r="C238" s="535" t="s">
        <v>175</v>
      </c>
      <c r="D238" s="536"/>
      <c r="E238" s="536"/>
      <c r="F238" s="536"/>
      <c r="G238" s="536"/>
      <c r="H238" s="536"/>
      <c r="I238" s="183"/>
      <c r="J238" s="183"/>
      <c r="K238" s="183"/>
      <c r="L238" s="282"/>
      <c r="M238" s="182"/>
    </row>
    <row r="239" spans="1:13" ht="20.100000000000001" customHeight="1">
      <c r="A239" s="533"/>
      <c r="B239" s="182"/>
      <c r="C239" s="542"/>
      <c r="D239" s="1297" t="s">
        <v>176</v>
      </c>
      <c r="E239" s="1297"/>
      <c r="F239" s="1297" t="s">
        <v>177</v>
      </c>
      <c r="G239" s="1297"/>
      <c r="H239" s="1297"/>
      <c r="I239" s="1115"/>
      <c r="J239" s="1115"/>
      <c r="K239" s="1115"/>
      <c r="L239" s="1136"/>
      <c r="M239" s="182"/>
    </row>
    <row r="240" spans="1:13" ht="20.100000000000001" customHeight="1">
      <c r="A240" s="182"/>
      <c r="B240" s="182"/>
      <c r="C240" s="184" t="s">
        <v>178</v>
      </c>
      <c r="D240" s="1129"/>
      <c r="E240" s="1129"/>
      <c r="F240" s="1129"/>
      <c r="G240" s="1129"/>
      <c r="H240" s="1129"/>
      <c r="I240" s="1115"/>
      <c r="J240" s="1115"/>
      <c r="K240" s="1115"/>
      <c r="L240" s="1136"/>
      <c r="M240" s="182"/>
    </row>
    <row r="241" spans="1:13" ht="20.100000000000001" customHeight="1">
      <c r="A241" s="182"/>
      <c r="B241" s="182"/>
      <c r="C241" s="184" t="s">
        <v>179</v>
      </c>
      <c r="D241" s="1129"/>
      <c r="E241" s="1129"/>
      <c r="F241" s="1129"/>
      <c r="G241" s="1129"/>
      <c r="H241" s="1129"/>
      <c r="I241" s="1115"/>
      <c r="J241" s="1115"/>
      <c r="K241" s="1115"/>
      <c r="L241" s="1136"/>
      <c r="M241" s="182"/>
    </row>
    <row r="242" spans="1:13" ht="20.100000000000001" customHeight="1">
      <c r="A242" s="182"/>
      <c r="B242" s="182"/>
      <c r="C242" s="539" t="s">
        <v>180</v>
      </c>
      <c r="D242" s="1137"/>
      <c r="E242" s="1137"/>
      <c r="F242" s="1137"/>
      <c r="G242" s="1137"/>
      <c r="H242" s="1137"/>
      <c r="I242" s="1115"/>
      <c r="J242" s="1115"/>
      <c r="K242" s="1115"/>
      <c r="L242" s="1136"/>
      <c r="M242" s="182"/>
    </row>
    <row r="243" spans="1:13" ht="9.9499999999999993" customHeight="1">
      <c r="A243" s="145"/>
      <c r="B243" s="1391"/>
      <c r="C243" s="1392"/>
      <c r="D243" s="1392"/>
      <c r="E243" s="1392"/>
      <c r="F243" s="1392"/>
      <c r="G243" s="1392"/>
      <c r="H243" s="1392"/>
      <c r="I243" s="1392"/>
      <c r="J243" s="1392"/>
      <c r="K243" s="1392"/>
      <c r="L243" s="1393"/>
      <c r="M243" s="182"/>
    </row>
    <row r="244" spans="1:13" ht="20.100000000000001" customHeight="1">
      <c r="A244" s="145"/>
      <c r="B244" s="540"/>
      <c r="C244" s="1303" t="s">
        <v>181</v>
      </c>
      <c r="D244" s="1109"/>
      <c r="E244" s="1109"/>
      <c r="F244" s="1109"/>
      <c r="G244" s="1109"/>
      <c r="H244" s="1109"/>
      <c r="I244" s="1109"/>
      <c r="J244" s="1109"/>
      <c r="K244" s="1109"/>
      <c r="L244" s="1251"/>
      <c r="M244" s="182"/>
    </row>
    <row r="245" spans="1:13" ht="20.100000000000001" customHeight="1">
      <c r="A245" s="533"/>
      <c r="B245" s="283"/>
      <c r="C245" s="543"/>
      <c r="D245" s="1183" t="s">
        <v>176</v>
      </c>
      <c r="E245" s="1183"/>
      <c r="F245" s="1183" t="s">
        <v>177</v>
      </c>
      <c r="G245" s="1183"/>
      <c r="H245" s="1183"/>
      <c r="I245" s="1183" t="s">
        <v>182</v>
      </c>
      <c r="J245" s="1183"/>
      <c r="K245" s="1135"/>
      <c r="L245" s="1136"/>
      <c r="M245" s="182"/>
    </row>
    <row r="246" spans="1:13" ht="20.100000000000001" customHeight="1">
      <c r="A246" s="182"/>
      <c r="B246" s="182"/>
      <c r="C246" s="184" t="s">
        <v>178</v>
      </c>
      <c r="D246" s="1129"/>
      <c r="E246" s="1129"/>
      <c r="F246" s="1129"/>
      <c r="G246" s="1129"/>
      <c r="H246" s="1129"/>
      <c r="I246" s="1129"/>
      <c r="J246" s="1129"/>
      <c r="K246" s="1115"/>
      <c r="L246" s="1136"/>
      <c r="M246" s="182"/>
    </row>
    <row r="247" spans="1:13" ht="20.100000000000001" customHeight="1">
      <c r="A247" s="182"/>
      <c r="B247" s="182"/>
      <c r="C247" s="184" t="s">
        <v>179</v>
      </c>
      <c r="D247" s="1129"/>
      <c r="E247" s="1129"/>
      <c r="F247" s="1129"/>
      <c r="G247" s="1129"/>
      <c r="H247" s="1129"/>
      <c r="I247" s="1129"/>
      <c r="J247" s="1129"/>
      <c r="K247" s="1115"/>
      <c r="L247" s="1136"/>
      <c r="M247" s="182"/>
    </row>
    <row r="248" spans="1:13" ht="20.100000000000001" customHeight="1">
      <c r="A248" s="182"/>
      <c r="B248" s="182"/>
      <c r="C248" s="539" t="s">
        <v>180</v>
      </c>
      <c r="D248" s="1137"/>
      <c r="E248" s="1137"/>
      <c r="F248" s="1137"/>
      <c r="G248" s="1137"/>
      <c r="H248" s="1137"/>
      <c r="I248" s="1137"/>
      <c r="J248" s="1137"/>
      <c r="K248" s="1115"/>
      <c r="L248" s="1136"/>
      <c r="M248" s="182"/>
    </row>
    <row r="249" spans="1:13" ht="9.9499999999999993" customHeight="1">
      <c r="A249" s="145"/>
      <c r="B249" s="1140"/>
      <c r="C249" s="1141"/>
      <c r="D249" s="1141"/>
      <c r="E249" s="1141"/>
      <c r="F249" s="1141"/>
      <c r="G249" s="1141"/>
      <c r="H249" s="1141"/>
      <c r="I249" s="1141"/>
      <c r="J249" s="1141"/>
      <c r="K249" s="1141"/>
      <c r="L249" s="1142"/>
      <c r="M249" s="182"/>
    </row>
    <row r="250" spans="1:13" ht="20.100000000000001" customHeight="1">
      <c r="A250" s="145"/>
      <c r="B250" s="541"/>
      <c r="C250" s="1143" t="s">
        <v>183</v>
      </c>
      <c r="D250" s="1144"/>
      <c r="E250" s="1144"/>
      <c r="F250" s="1144"/>
      <c r="G250" s="1144"/>
      <c r="H250" s="1144"/>
      <c r="I250" s="1144"/>
      <c r="J250" s="1144"/>
      <c r="K250" s="1144"/>
      <c r="L250" s="1145"/>
      <c r="M250" s="182"/>
    </row>
    <row r="251" spans="1:13" ht="20.100000000000001" customHeight="1">
      <c r="A251" s="533"/>
      <c r="B251" s="182"/>
      <c r="C251" s="542"/>
      <c r="D251" s="1131" t="s">
        <v>176</v>
      </c>
      <c r="E251" s="1131"/>
      <c r="F251" s="1131" t="s">
        <v>177</v>
      </c>
      <c r="G251" s="1131"/>
      <c r="H251" s="1131"/>
      <c r="I251" s="1131" t="s">
        <v>182</v>
      </c>
      <c r="J251" s="1131"/>
      <c r="K251" s="1131" t="s">
        <v>184</v>
      </c>
      <c r="L251" s="1132"/>
      <c r="M251" s="182"/>
    </row>
    <row r="252" spans="1:13" ht="20.100000000000001" customHeight="1">
      <c r="A252" s="182"/>
      <c r="B252" s="182"/>
      <c r="C252" s="184" t="s">
        <v>178</v>
      </c>
      <c r="D252" s="1129"/>
      <c r="E252" s="1129"/>
      <c r="F252" s="1129"/>
      <c r="G252" s="1129"/>
      <c r="H252" s="1129"/>
      <c r="I252" s="1129"/>
      <c r="J252" s="1129"/>
      <c r="K252" s="1129"/>
      <c r="L252" s="1130"/>
      <c r="M252" s="182"/>
    </row>
    <row r="253" spans="1:13" ht="20.100000000000001" customHeight="1">
      <c r="A253" s="182"/>
      <c r="B253" s="182"/>
      <c r="C253" s="184" t="s">
        <v>179</v>
      </c>
      <c r="D253" s="1129"/>
      <c r="E253" s="1129"/>
      <c r="F253" s="1129"/>
      <c r="G253" s="1129"/>
      <c r="H253" s="1129"/>
      <c r="I253" s="1129"/>
      <c r="J253" s="1129"/>
      <c r="K253" s="1129"/>
      <c r="L253" s="1130"/>
      <c r="M253" s="182"/>
    </row>
    <row r="254" spans="1:13" ht="20.100000000000001" customHeight="1">
      <c r="A254" s="182"/>
      <c r="B254" s="402"/>
      <c r="C254" s="185" t="s">
        <v>180</v>
      </c>
      <c r="D254" s="1133"/>
      <c r="E254" s="1133"/>
      <c r="F254" s="1133"/>
      <c r="G254" s="1133"/>
      <c r="H254" s="1133"/>
      <c r="I254" s="1133"/>
      <c r="J254" s="1133"/>
      <c r="K254" s="1133"/>
      <c r="L254" s="1134"/>
      <c r="M254" s="182"/>
    </row>
    <row r="255" spans="1:13" ht="20.25" customHeight="1">
      <c r="A255" s="162"/>
      <c r="B255" s="1121" t="s">
        <v>400</v>
      </c>
      <c r="C255" s="1285"/>
      <c r="D255" s="1285"/>
      <c r="E255" s="1285"/>
      <c r="F255" s="1285"/>
      <c r="G255" s="1285"/>
      <c r="H255" s="1285"/>
      <c r="I255" s="1285"/>
      <c r="J255" s="1285"/>
      <c r="K255" s="1285"/>
      <c r="L255" s="1285"/>
      <c r="M255" s="182"/>
    </row>
    <row r="256" spans="1:13" ht="20.100000000000001" customHeight="1">
      <c r="A256" s="162"/>
      <c r="B256" s="163" t="s">
        <v>144</v>
      </c>
      <c r="C256" s="164" t="s">
        <v>145</v>
      </c>
      <c r="D256" s="1302"/>
      <c r="E256" s="1302"/>
      <c r="F256" s="1302"/>
      <c r="G256" s="1302"/>
      <c r="H256" s="1302"/>
      <c r="I256" s="1302"/>
      <c r="J256" s="1302"/>
      <c r="K256" s="1302"/>
      <c r="L256" s="1404"/>
      <c r="M256" s="182"/>
    </row>
    <row r="257" spans="1:13" ht="20.100000000000001" customHeight="1">
      <c r="A257" s="165"/>
      <c r="B257" s="166"/>
      <c r="C257" s="665" t="s">
        <v>146</v>
      </c>
      <c r="D257" s="1288"/>
      <c r="E257" s="1288"/>
      <c r="F257" s="1288"/>
      <c r="G257" s="1288"/>
      <c r="H257" s="1288"/>
      <c r="I257" s="1288"/>
      <c r="J257" s="1288"/>
      <c r="K257" s="1288"/>
      <c r="L257" s="1213"/>
      <c r="M257" s="182"/>
    </row>
    <row r="258" spans="1:13" ht="40.700000000000003" customHeight="1">
      <c r="A258" s="165"/>
      <c r="B258" s="168" t="s">
        <v>147</v>
      </c>
      <c r="C258" s="169" t="s">
        <v>148</v>
      </c>
      <c r="D258" s="1321"/>
      <c r="E258" s="1321"/>
      <c r="F258" s="1321"/>
      <c r="G258" s="1321"/>
      <c r="H258" s="1321"/>
      <c r="I258" s="1321"/>
      <c r="J258" s="594" t="s">
        <v>149</v>
      </c>
      <c r="K258" s="1322"/>
      <c r="L258" s="1323"/>
      <c r="M258" s="182"/>
    </row>
    <row r="259" spans="1:13" ht="20.100000000000001" customHeight="1">
      <c r="A259" s="165"/>
      <c r="B259" s="168"/>
      <c r="C259" s="594" t="s">
        <v>150</v>
      </c>
      <c r="D259" s="429"/>
      <c r="E259" s="170" t="s">
        <v>392</v>
      </c>
      <c r="F259" s="430"/>
      <c r="G259" s="1324" t="s">
        <v>393</v>
      </c>
      <c r="H259" s="1324"/>
      <c r="I259" s="1326" t="s">
        <v>153</v>
      </c>
      <c r="J259" s="1326"/>
      <c r="K259" s="1326"/>
      <c r="L259" s="1407"/>
      <c r="M259" s="182"/>
    </row>
    <row r="260" spans="1:13" ht="59.1" customHeight="1">
      <c r="A260" s="165"/>
      <c r="B260" s="171"/>
      <c r="C260" s="594" t="s">
        <v>154</v>
      </c>
      <c r="D260" s="1093"/>
      <c r="E260" s="1325"/>
      <c r="F260" s="1325"/>
      <c r="G260" s="1325"/>
      <c r="H260" s="1325"/>
      <c r="I260" s="1325"/>
      <c r="J260" s="1325"/>
      <c r="K260" s="1325"/>
      <c r="L260" s="1123"/>
      <c r="M260" s="182"/>
    </row>
    <row r="261" spans="1:13" ht="20.100000000000001" customHeight="1">
      <c r="A261" s="162"/>
      <c r="B261" s="1359" t="s">
        <v>155</v>
      </c>
      <c r="C261" s="1360"/>
      <c r="D261" s="1302"/>
      <c r="E261" s="1302"/>
      <c r="F261" s="1302"/>
      <c r="G261" s="1302"/>
      <c r="H261" s="1302"/>
      <c r="I261" s="1302"/>
      <c r="J261" s="1302"/>
      <c r="K261" s="1302"/>
      <c r="L261" s="1404"/>
      <c r="M261" s="182"/>
    </row>
    <row r="262" spans="1:13" ht="20.100000000000001" customHeight="1">
      <c r="A262" s="165"/>
      <c r="B262" s="1405" t="s">
        <v>156</v>
      </c>
      <c r="C262" s="1406"/>
      <c r="D262" s="1291"/>
      <c r="E262" s="1291"/>
      <c r="F262" s="1291"/>
      <c r="G262" s="1291"/>
      <c r="H262" s="1291"/>
      <c r="I262" s="1291"/>
      <c r="J262" s="1291"/>
      <c r="K262" s="1291"/>
      <c r="L262" s="1349"/>
      <c r="M262" s="182"/>
    </row>
    <row r="263" spans="1:13" ht="20.100000000000001" customHeight="1">
      <c r="A263" s="162"/>
      <c r="B263" s="1359" t="s">
        <v>155</v>
      </c>
      <c r="C263" s="1360"/>
      <c r="D263" s="1302"/>
      <c r="E263" s="1302"/>
      <c r="F263" s="1302"/>
      <c r="G263" s="1302"/>
      <c r="H263" s="1302"/>
      <c r="I263" s="1302"/>
      <c r="J263" s="1302"/>
      <c r="K263" s="1302"/>
      <c r="L263" s="1404"/>
      <c r="M263" s="182"/>
    </row>
    <row r="264" spans="1:13" ht="20.100000000000001" customHeight="1">
      <c r="A264" s="165"/>
      <c r="B264" s="1405" t="s">
        <v>156</v>
      </c>
      <c r="C264" s="1406"/>
      <c r="D264" s="1291"/>
      <c r="E264" s="1291"/>
      <c r="F264" s="1291"/>
      <c r="G264" s="1291"/>
      <c r="H264" s="1291"/>
      <c r="I264" s="1291"/>
      <c r="J264" s="1291"/>
      <c r="K264" s="1291"/>
      <c r="L264" s="1349"/>
      <c r="M264" s="182"/>
    </row>
    <row r="265" spans="1:13" ht="20.100000000000001" customHeight="1">
      <c r="A265" s="162"/>
      <c r="B265" s="1359" t="s">
        <v>155</v>
      </c>
      <c r="C265" s="1360"/>
      <c r="D265" s="1302"/>
      <c r="E265" s="1302"/>
      <c r="F265" s="1302"/>
      <c r="G265" s="1302"/>
      <c r="H265" s="1302"/>
      <c r="I265" s="1302"/>
      <c r="J265" s="1302"/>
      <c r="K265" s="1302"/>
      <c r="L265" s="1404"/>
      <c r="M265" s="182"/>
    </row>
    <row r="266" spans="1:13" ht="20.100000000000001" customHeight="1">
      <c r="A266" s="165"/>
      <c r="B266" s="1405" t="s">
        <v>156</v>
      </c>
      <c r="C266" s="1406"/>
      <c r="D266" s="1291"/>
      <c r="E266" s="1291"/>
      <c r="F266" s="1291"/>
      <c r="G266" s="1291"/>
      <c r="H266" s="1291"/>
      <c r="I266" s="1291"/>
      <c r="J266" s="1291"/>
      <c r="K266" s="1291"/>
      <c r="L266" s="1349"/>
      <c r="M266" s="182"/>
    </row>
    <row r="267" spans="1:13" ht="30.95" customHeight="1">
      <c r="A267" s="418"/>
      <c r="B267" s="1412" t="s">
        <v>157</v>
      </c>
      <c r="C267" s="1376"/>
      <c r="D267" s="663" t="s">
        <v>159</v>
      </c>
      <c r="E267" s="663" t="s">
        <v>160</v>
      </c>
      <c r="F267" s="663" t="s">
        <v>161</v>
      </c>
      <c r="G267" s="1413" t="s">
        <v>162</v>
      </c>
      <c r="H267" s="1414"/>
      <c r="I267" s="664" t="s">
        <v>163</v>
      </c>
      <c r="J267" s="663" t="s">
        <v>164</v>
      </c>
      <c r="K267" s="1394"/>
      <c r="L267" s="1395"/>
      <c r="M267" s="182"/>
    </row>
    <row r="268" spans="1:13" ht="30.95" customHeight="1">
      <c r="A268" s="165"/>
      <c r="B268" s="1377"/>
      <c r="C268" s="1378"/>
      <c r="D268" s="538"/>
      <c r="E268" s="538"/>
      <c r="F268" s="538"/>
      <c r="G268" s="1361"/>
      <c r="H268" s="1795"/>
      <c r="I268" s="538"/>
      <c r="J268" s="538"/>
      <c r="K268" s="1396"/>
      <c r="L268" s="1397"/>
      <c r="M268" s="182"/>
    </row>
    <row r="269" spans="1:13" ht="30.95" customHeight="1">
      <c r="A269" s="419"/>
      <c r="B269" s="1298" t="s">
        <v>165</v>
      </c>
      <c r="C269" s="1299"/>
      <c r="D269" s="537"/>
      <c r="E269" s="537"/>
      <c r="F269" s="537"/>
      <c r="G269" s="1362"/>
      <c r="H269" s="1363"/>
      <c r="I269" s="537"/>
      <c r="J269" s="537"/>
      <c r="K269" s="1398"/>
      <c r="L269" s="1399"/>
      <c r="M269" s="182"/>
    </row>
    <row r="270" spans="1:13" ht="30.95" customHeight="1">
      <c r="A270" s="418"/>
      <c r="B270" s="1304" t="s">
        <v>166</v>
      </c>
      <c r="C270" s="1376"/>
      <c r="D270" s="663" t="s">
        <v>167</v>
      </c>
      <c r="E270" s="663" t="s">
        <v>168</v>
      </c>
      <c r="F270" s="663" t="s">
        <v>169</v>
      </c>
      <c r="G270" s="1413" t="s">
        <v>170</v>
      </c>
      <c r="H270" s="1414"/>
      <c r="I270" s="664" t="s">
        <v>171</v>
      </c>
      <c r="J270" s="1413" t="s">
        <v>172</v>
      </c>
      <c r="K270" s="1419"/>
      <c r="L270" s="1414"/>
      <c r="M270" s="182"/>
    </row>
    <row r="271" spans="1:13" ht="30.95" customHeight="1">
      <c r="A271" s="165"/>
      <c r="B271" s="1377"/>
      <c r="C271" s="1378"/>
      <c r="D271" s="538"/>
      <c r="E271" s="538"/>
      <c r="F271" s="538"/>
      <c r="G271" s="1361"/>
      <c r="H271" s="1795"/>
      <c r="I271" s="538"/>
      <c r="J271" s="1380"/>
      <c r="K271" s="1381"/>
      <c r="L271" s="1382"/>
      <c r="M271" s="182"/>
    </row>
    <row r="272" spans="1:13" ht="30.95" customHeight="1">
      <c r="A272" s="419"/>
      <c r="B272" s="1386" t="s">
        <v>173</v>
      </c>
      <c r="C272" s="1387"/>
      <c r="D272" s="548"/>
      <c r="E272" s="548"/>
      <c r="F272" s="548"/>
      <c r="G272" s="420"/>
      <c r="H272" s="549"/>
      <c r="I272" s="548"/>
      <c r="J272" s="1383"/>
      <c r="K272" s="1384"/>
      <c r="L272" s="1385"/>
      <c r="M272" s="182"/>
    </row>
    <row r="273" spans="1:13" ht="20.100000000000001" customHeight="1">
      <c r="A273" s="162"/>
      <c r="B273" s="1388" t="s">
        <v>174</v>
      </c>
      <c r="C273" s="1389"/>
      <c r="D273" s="1389"/>
      <c r="E273" s="1389"/>
      <c r="F273" s="1389"/>
      <c r="G273" s="1389"/>
      <c r="H273" s="1389"/>
      <c r="I273" s="1389"/>
      <c r="J273" s="1389"/>
      <c r="K273" s="1389"/>
      <c r="L273" s="1390"/>
      <c r="M273" s="182"/>
    </row>
    <row r="274" spans="1:13" ht="20.100000000000001" customHeight="1">
      <c r="A274" s="532"/>
      <c r="B274" s="534"/>
      <c r="C274" s="535" t="s">
        <v>175</v>
      </c>
      <c r="D274" s="536"/>
      <c r="E274" s="536"/>
      <c r="F274" s="536"/>
      <c r="G274" s="536"/>
      <c r="H274" s="536"/>
      <c r="I274" s="183"/>
      <c r="J274" s="183"/>
      <c r="K274" s="183"/>
      <c r="L274" s="282"/>
      <c r="M274" s="182"/>
    </row>
    <row r="275" spans="1:13" ht="20.100000000000001" customHeight="1">
      <c r="A275" s="533"/>
      <c r="B275" s="182"/>
      <c r="C275" s="542"/>
      <c r="D275" s="1297" t="s">
        <v>176</v>
      </c>
      <c r="E275" s="1297"/>
      <c r="F275" s="1297" t="s">
        <v>177</v>
      </c>
      <c r="G275" s="1297"/>
      <c r="H275" s="1297"/>
      <c r="I275" s="1115"/>
      <c r="J275" s="1115"/>
      <c r="K275" s="1115"/>
      <c r="L275" s="1136"/>
      <c r="M275" s="182"/>
    </row>
    <row r="276" spans="1:13" ht="20.100000000000001" customHeight="1">
      <c r="A276" s="182"/>
      <c r="B276" s="182"/>
      <c r="C276" s="184" t="s">
        <v>178</v>
      </c>
      <c r="D276" s="1436"/>
      <c r="E276" s="1436"/>
      <c r="F276" s="1436"/>
      <c r="G276" s="1436"/>
      <c r="H276" s="1436"/>
      <c r="I276" s="1115"/>
      <c r="J276" s="1115"/>
      <c r="K276" s="1115"/>
      <c r="L276" s="1136"/>
      <c r="M276" s="182"/>
    </row>
    <row r="277" spans="1:13" ht="20.100000000000001" customHeight="1">
      <c r="A277" s="182"/>
      <c r="B277" s="182"/>
      <c r="C277" s="184" t="s">
        <v>179</v>
      </c>
      <c r="D277" s="1436"/>
      <c r="E277" s="1436"/>
      <c r="F277" s="1436"/>
      <c r="G277" s="1436"/>
      <c r="H277" s="1436"/>
      <c r="I277" s="1115"/>
      <c r="J277" s="1115"/>
      <c r="K277" s="1115"/>
      <c r="L277" s="1136"/>
      <c r="M277" s="182"/>
    </row>
    <row r="278" spans="1:13" ht="20.100000000000001" customHeight="1">
      <c r="A278" s="182"/>
      <c r="B278" s="182"/>
      <c r="C278" s="539" t="s">
        <v>180</v>
      </c>
      <c r="D278" s="1437"/>
      <c r="E278" s="1437"/>
      <c r="F278" s="1437"/>
      <c r="G278" s="1437"/>
      <c r="H278" s="1437"/>
      <c r="I278" s="1115"/>
      <c r="J278" s="1115"/>
      <c r="K278" s="1115"/>
      <c r="L278" s="1136"/>
      <c r="M278" s="182"/>
    </row>
    <row r="279" spans="1:13" ht="9.9499999999999993" customHeight="1">
      <c r="A279" s="145"/>
      <c r="B279" s="1391"/>
      <c r="C279" s="1392"/>
      <c r="D279" s="1392"/>
      <c r="E279" s="1392"/>
      <c r="F279" s="1392"/>
      <c r="G279" s="1392"/>
      <c r="H279" s="1392"/>
      <c r="I279" s="1392"/>
      <c r="J279" s="1392"/>
      <c r="K279" s="1392"/>
      <c r="L279" s="1393"/>
      <c r="M279" s="182"/>
    </row>
    <row r="280" spans="1:13" ht="20.100000000000001" customHeight="1">
      <c r="A280" s="145"/>
      <c r="B280" s="540"/>
      <c r="C280" s="1303" t="s">
        <v>181</v>
      </c>
      <c r="D280" s="1109"/>
      <c r="E280" s="1109"/>
      <c r="F280" s="1109"/>
      <c r="G280" s="1109"/>
      <c r="H280" s="1109"/>
      <c r="I280" s="1109"/>
      <c r="J280" s="1109"/>
      <c r="K280" s="1109"/>
      <c r="L280" s="1251"/>
      <c r="M280" s="182"/>
    </row>
    <row r="281" spans="1:13" ht="20.100000000000001" customHeight="1">
      <c r="A281" s="533"/>
      <c r="B281" s="283"/>
      <c r="C281" s="543"/>
      <c r="D281" s="1183" t="s">
        <v>176</v>
      </c>
      <c r="E281" s="1183"/>
      <c r="F281" s="1183" t="s">
        <v>177</v>
      </c>
      <c r="G281" s="1183"/>
      <c r="H281" s="1183"/>
      <c r="I281" s="1183" t="s">
        <v>182</v>
      </c>
      <c r="J281" s="1183"/>
      <c r="K281" s="1135"/>
      <c r="L281" s="1136"/>
      <c r="M281" s="182"/>
    </row>
    <row r="282" spans="1:13" ht="20.100000000000001" customHeight="1">
      <c r="A282" s="182"/>
      <c r="B282" s="182"/>
      <c r="C282" s="184" t="s">
        <v>178</v>
      </c>
      <c r="D282" s="1436"/>
      <c r="E282" s="1436"/>
      <c r="F282" s="1436"/>
      <c r="G282" s="1436"/>
      <c r="H282" s="1436"/>
      <c r="I282" s="1436"/>
      <c r="J282" s="1436"/>
      <c r="K282" s="1115"/>
      <c r="L282" s="1136"/>
      <c r="M282" s="182"/>
    </row>
    <row r="283" spans="1:13" ht="20.100000000000001" customHeight="1">
      <c r="A283" s="182"/>
      <c r="B283" s="182"/>
      <c r="C283" s="184" t="s">
        <v>179</v>
      </c>
      <c r="D283" s="1436"/>
      <c r="E283" s="1436"/>
      <c r="F283" s="1436"/>
      <c r="G283" s="1436"/>
      <c r="H283" s="1436"/>
      <c r="I283" s="1436"/>
      <c r="J283" s="1436"/>
      <c r="K283" s="1115"/>
      <c r="L283" s="1136"/>
      <c r="M283" s="182"/>
    </row>
    <row r="284" spans="1:13" ht="20.100000000000001" customHeight="1">
      <c r="A284" s="182"/>
      <c r="B284" s="182"/>
      <c r="C284" s="539" t="s">
        <v>180</v>
      </c>
      <c r="D284" s="1437"/>
      <c r="E284" s="1437"/>
      <c r="F284" s="1437"/>
      <c r="G284" s="1437"/>
      <c r="H284" s="1437"/>
      <c r="I284" s="1437"/>
      <c r="J284" s="1437"/>
      <c r="K284" s="1115"/>
      <c r="L284" s="1136"/>
      <c r="M284" s="182"/>
    </row>
    <row r="285" spans="1:13" ht="9.9499999999999993" customHeight="1">
      <c r="A285" s="145"/>
      <c r="B285" s="1140"/>
      <c r="C285" s="1141"/>
      <c r="D285" s="1141"/>
      <c r="E285" s="1141"/>
      <c r="F285" s="1141"/>
      <c r="G285" s="1141"/>
      <c r="H285" s="1141"/>
      <c r="I285" s="1141"/>
      <c r="J285" s="1141"/>
      <c r="K285" s="1141"/>
      <c r="L285" s="1142"/>
      <c r="M285" s="182"/>
    </row>
    <row r="286" spans="1:13" ht="20.100000000000001" customHeight="1">
      <c r="A286" s="145"/>
      <c r="B286" s="541"/>
      <c r="C286" s="1143" t="s">
        <v>183</v>
      </c>
      <c r="D286" s="1144"/>
      <c r="E286" s="1144"/>
      <c r="F286" s="1144"/>
      <c r="G286" s="1144"/>
      <c r="H286" s="1144"/>
      <c r="I286" s="1144"/>
      <c r="J286" s="1144"/>
      <c r="K286" s="1144"/>
      <c r="L286" s="1145"/>
      <c r="M286" s="182"/>
    </row>
    <row r="287" spans="1:13" ht="20.100000000000001" customHeight="1">
      <c r="A287" s="533"/>
      <c r="B287" s="182"/>
      <c r="C287" s="542"/>
      <c r="D287" s="1131" t="s">
        <v>176</v>
      </c>
      <c r="E287" s="1131"/>
      <c r="F287" s="1131" t="s">
        <v>177</v>
      </c>
      <c r="G287" s="1131"/>
      <c r="H287" s="1131"/>
      <c r="I287" s="1131" t="s">
        <v>182</v>
      </c>
      <c r="J287" s="1131"/>
      <c r="K287" s="1131" t="s">
        <v>184</v>
      </c>
      <c r="L287" s="1132"/>
      <c r="M287" s="182"/>
    </row>
    <row r="288" spans="1:13" ht="20.100000000000001" customHeight="1">
      <c r="A288" s="182"/>
      <c r="B288" s="182"/>
      <c r="C288" s="184" t="s">
        <v>178</v>
      </c>
      <c r="D288" s="1436"/>
      <c r="E288" s="1436"/>
      <c r="F288" s="1436"/>
      <c r="G288" s="1436"/>
      <c r="H288" s="1436"/>
      <c r="I288" s="1436"/>
      <c r="J288" s="1436"/>
      <c r="K288" s="1436"/>
      <c r="L288" s="1438"/>
      <c r="M288" s="182"/>
    </row>
    <row r="289" spans="1:13" ht="20.100000000000001" customHeight="1">
      <c r="A289" s="182"/>
      <c r="B289" s="182"/>
      <c r="C289" s="184" t="s">
        <v>179</v>
      </c>
      <c r="D289" s="1436"/>
      <c r="E289" s="1436"/>
      <c r="F289" s="1436"/>
      <c r="G289" s="1436"/>
      <c r="H289" s="1436"/>
      <c r="I289" s="1436"/>
      <c r="J289" s="1436"/>
      <c r="K289" s="1436"/>
      <c r="L289" s="1438"/>
      <c r="M289" s="182"/>
    </row>
    <row r="290" spans="1:13" ht="20.100000000000001" customHeight="1">
      <c r="A290" s="182"/>
      <c r="B290" s="402"/>
      <c r="C290" s="185" t="s">
        <v>180</v>
      </c>
      <c r="D290" s="1146"/>
      <c r="E290" s="1146"/>
      <c r="F290" s="1146"/>
      <c r="G290" s="1146"/>
      <c r="H290" s="1146"/>
      <c r="I290" s="1146"/>
      <c r="J290" s="1146"/>
      <c r="K290" s="1146"/>
      <c r="L290" s="1147"/>
      <c r="M290" s="182"/>
    </row>
    <row r="291" spans="1:13">
      <c r="A291" s="182"/>
      <c r="B291" s="146"/>
      <c r="D291" s="146"/>
      <c r="E291" s="146"/>
      <c r="F291" s="146"/>
      <c r="G291" s="146"/>
      <c r="H291" s="146"/>
      <c r="I291" s="146"/>
      <c r="J291" s="146"/>
      <c r="K291" s="146"/>
      <c r="L291" s="527"/>
    </row>
    <row r="292" spans="1:13">
      <c r="A292" s="165"/>
      <c r="L292" s="528" t="s">
        <v>390</v>
      </c>
    </row>
    <row r="293" spans="1:13" ht="21.6" customHeight="1">
      <c r="A293" s="159" t="s">
        <v>236</v>
      </c>
      <c r="B293" s="160" t="s">
        <v>237</v>
      </c>
      <c r="C293" s="284"/>
      <c r="D293" s="284"/>
      <c r="E293" s="284"/>
      <c r="F293" s="284"/>
      <c r="G293" s="284"/>
      <c r="H293" s="284"/>
      <c r="I293" s="284"/>
      <c r="J293" s="284"/>
      <c r="K293" s="284"/>
      <c r="L293" s="529"/>
    </row>
    <row r="294" spans="1:13" ht="17.45">
      <c r="A294" s="219"/>
      <c r="B294" s="526"/>
      <c r="C294" s="668" t="s">
        <v>240</v>
      </c>
      <c r="D294" s="1432"/>
      <c r="E294" s="1432"/>
      <c r="F294" s="1432"/>
      <c r="G294" s="1432"/>
      <c r="H294" s="1432"/>
      <c r="I294" s="1432"/>
      <c r="J294" s="1432"/>
      <c r="K294" s="1432"/>
      <c r="L294" s="1433"/>
    </row>
    <row r="295" spans="1:13">
      <c r="A295" s="219"/>
      <c r="B295" s="149"/>
      <c r="C295" s="669" t="s">
        <v>241</v>
      </c>
      <c r="D295" s="1162"/>
      <c r="E295" s="1162"/>
      <c r="F295" s="1162"/>
      <c r="G295" s="1162"/>
      <c r="H295" s="1162"/>
      <c r="I295" s="1162"/>
      <c r="J295" s="1162"/>
      <c r="K295" s="1162"/>
      <c r="L295" s="1163"/>
    </row>
    <row r="296" spans="1:13">
      <c r="A296" s="219"/>
      <c r="B296" s="149"/>
      <c r="C296" s="669" t="s">
        <v>242</v>
      </c>
      <c r="D296" s="1162"/>
      <c r="E296" s="1162"/>
      <c r="F296" s="1162"/>
      <c r="G296" s="1162"/>
      <c r="H296" s="1162"/>
      <c r="I296" s="1162"/>
      <c r="J296" s="1162"/>
      <c r="K296" s="1162"/>
      <c r="L296" s="1163"/>
    </row>
    <row r="297" spans="1:13">
      <c r="A297" s="219"/>
      <c r="B297" s="149"/>
      <c r="C297" s="544" t="s">
        <v>243</v>
      </c>
      <c r="D297" s="421"/>
      <c r="E297" s="280" t="s">
        <v>244</v>
      </c>
      <c r="F297" s="422"/>
      <c r="G297" s="432" t="s">
        <v>245</v>
      </c>
      <c r="H297" s="280"/>
      <c r="I297" s="426"/>
      <c r="J297" s="1159" t="s">
        <v>246</v>
      </c>
      <c r="K297" s="1159"/>
      <c r="L297" s="423"/>
    </row>
    <row r="298" spans="1:13">
      <c r="A298" s="219"/>
      <c r="B298" s="149"/>
      <c r="C298" s="670" t="s">
        <v>247</v>
      </c>
      <c r="D298" s="185"/>
      <c r="E298" s="1357"/>
      <c r="F298" s="1357"/>
      <c r="G298" s="1357"/>
      <c r="H298" s="1357"/>
      <c r="I298" s="1357"/>
      <c r="J298" s="1357"/>
      <c r="K298" s="1357"/>
      <c r="L298" s="1358"/>
    </row>
    <row r="299" spans="1:13">
      <c r="A299" s="165"/>
      <c r="C299" s="668" t="s">
        <v>240</v>
      </c>
      <c r="D299" s="1432"/>
      <c r="E299" s="1432"/>
      <c r="F299" s="1432"/>
      <c r="G299" s="1432"/>
      <c r="H299" s="1432"/>
      <c r="I299" s="1432"/>
      <c r="J299" s="1432"/>
      <c r="K299" s="1432"/>
      <c r="L299" s="1433"/>
    </row>
    <row r="300" spans="1:13">
      <c r="A300" s="165"/>
      <c r="C300" s="669" t="s">
        <v>241</v>
      </c>
      <c r="D300" s="1162"/>
      <c r="E300" s="1162"/>
      <c r="F300" s="1162"/>
      <c r="G300" s="1162"/>
      <c r="H300" s="1162"/>
      <c r="I300" s="1162"/>
      <c r="J300" s="1162"/>
      <c r="K300" s="1162"/>
      <c r="L300" s="1163"/>
    </row>
    <row r="301" spans="1:13">
      <c r="A301" s="165"/>
      <c r="C301" s="669" t="s">
        <v>242</v>
      </c>
      <c r="D301" s="1162"/>
      <c r="E301" s="1162"/>
      <c r="F301" s="1162"/>
      <c r="G301" s="1162"/>
      <c r="H301" s="1162"/>
      <c r="I301" s="1162"/>
      <c r="J301" s="1162"/>
      <c r="K301" s="1162"/>
      <c r="L301" s="1163"/>
    </row>
    <row r="302" spans="1:13">
      <c r="A302" s="165"/>
      <c r="C302" s="544" t="s">
        <v>243</v>
      </c>
      <c r="D302" s="421"/>
      <c r="E302" s="280" t="s">
        <v>244</v>
      </c>
      <c r="F302" s="422"/>
      <c r="G302" s="432" t="s">
        <v>245</v>
      </c>
      <c r="H302" s="280"/>
      <c r="I302" s="426"/>
      <c r="J302" s="1159" t="s">
        <v>246</v>
      </c>
      <c r="K302" s="1159"/>
      <c r="L302" s="423"/>
    </row>
    <row r="303" spans="1:13">
      <c r="A303" s="165"/>
      <c r="C303" s="670" t="s">
        <v>247</v>
      </c>
      <c r="D303" s="185"/>
      <c r="E303" s="1357"/>
      <c r="F303" s="1357"/>
      <c r="G303" s="1357"/>
      <c r="H303" s="1357"/>
      <c r="I303" s="1357"/>
      <c r="J303" s="1357"/>
      <c r="K303" s="1357"/>
      <c r="L303" s="1358"/>
    </row>
    <row r="304" spans="1:13">
      <c r="A304" s="165"/>
      <c r="C304" s="668" t="s">
        <v>240</v>
      </c>
      <c r="D304" s="1432"/>
      <c r="E304" s="1432"/>
      <c r="F304" s="1432"/>
      <c r="G304" s="1432"/>
      <c r="H304" s="1432"/>
      <c r="I304" s="1432"/>
      <c r="J304" s="1432"/>
      <c r="K304" s="1432"/>
      <c r="L304" s="1433"/>
    </row>
    <row r="305" spans="1:12">
      <c r="A305" s="165"/>
      <c r="C305" s="669" t="s">
        <v>241</v>
      </c>
      <c r="D305" s="1162"/>
      <c r="E305" s="1162"/>
      <c r="F305" s="1162"/>
      <c r="G305" s="1162"/>
      <c r="H305" s="1162"/>
      <c r="I305" s="1162"/>
      <c r="J305" s="1162"/>
      <c r="K305" s="1162"/>
      <c r="L305" s="1163"/>
    </row>
    <row r="306" spans="1:12">
      <c r="A306" s="165"/>
      <c r="C306" s="669" t="s">
        <v>242</v>
      </c>
      <c r="D306" s="1162"/>
      <c r="E306" s="1162"/>
      <c r="F306" s="1162"/>
      <c r="G306" s="1162"/>
      <c r="H306" s="1162"/>
      <c r="I306" s="1162"/>
      <c r="J306" s="1162"/>
      <c r="K306" s="1162"/>
      <c r="L306" s="1163"/>
    </row>
    <row r="307" spans="1:12">
      <c r="A307" s="165"/>
      <c r="C307" s="544" t="s">
        <v>243</v>
      </c>
      <c r="D307" s="421"/>
      <c r="E307" s="280" t="s">
        <v>244</v>
      </c>
      <c r="F307" s="422"/>
      <c r="G307" s="432" t="s">
        <v>245</v>
      </c>
      <c r="H307" s="280"/>
      <c r="I307" s="426"/>
      <c r="J307" s="1159" t="s">
        <v>246</v>
      </c>
      <c r="K307" s="1159"/>
      <c r="L307" s="423"/>
    </row>
    <row r="308" spans="1:12">
      <c r="A308" s="165"/>
      <c r="C308" s="670" t="s">
        <v>247</v>
      </c>
      <c r="D308" s="185"/>
      <c r="E308" s="1357"/>
      <c r="F308" s="1357"/>
      <c r="G308" s="1357"/>
      <c r="H308" s="1357"/>
      <c r="I308" s="1357"/>
      <c r="J308" s="1357"/>
      <c r="K308" s="1357"/>
      <c r="L308" s="1358"/>
    </row>
    <row r="309" spans="1:12">
      <c r="A309" s="165"/>
      <c r="C309" s="668" t="s">
        <v>240</v>
      </c>
      <c r="D309" s="1432"/>
      <c r="E309" s="1432"/>
      <c r="F309" s="1432"/>
      <c r="G309" s="1432"/>
      <c r="H309" s="1432"/>
      <c r="I309" s="1432"/>
      <c r="J309" s="1432"/>
      <c r="K309" s="1432"/>
      <c r="L309" s="1433"/>
    </row>
    <row r="310" spans="1:12">
      <c r="A310" s="165"/>
      <c r="C310" s="669" t="s">
        <v>241</v>
      </c>
      <c r="D310" s="1162"/>
      <c r="E310" s="1162"/>
      <c r="F310" s="1162"/>
      <c r="G310" s="1162"/>
      <c r="H310" s="1162"/>
      <c r="I310" s="1162"/>
      <c r="J310" s="1162"/>
      <c r="K310" s="1162"/>
      <c r="L310" s="1163"/>
    </row>
    <row r="311" spans="1:12">
      <c r="A311" s="165"/>
      <c r="C311" s="669" t="s">
        <v>242</v>
      </c>
      <c r="D311" s="1162"/>
      <c r="E311" s="1162"/>
      <c r="F311" s="1162"/>
      <c r="G311" s="1162"/>
      <c r="H311" s="1162"/>
      <c r="I311" s="1162"/>
      <c r="J311" s="1162"/>
      <c r="K311" s="1162"/>
      <c r="L311" s="1163"/>
    </row>
    <row r="312" spans="1:12">
      <c r="A312" s="165"/>
      <c r="C312" s="544" t="s">
        <v>243</v>
      </c>
      <c r="D312" s="421"/>
      <c r="E312" s="280" t="s">
        <v>244</v>
      </c>
      <c r="F312" s="422"/>
      <c r="G312" s="432" t="s">
        <v>245</v>
      </c>
      <c r="H312" s="280"/>
      <c r="I312" s="426"/>
      <c r="J312" s="1159" t="s">
        <v>246</v>
      </c>
      <c r="K312" s="1159"/>
      <c r="L312" s="423"/>
    </row>
    <row r="313" spans="1:12">
      <c r="A313" s="165"/>
      <c r="C313" s="671" t="s">
        <v>247</v>
      </c>
      <c r="D313" s="539"/>
      <c r="E313" s="1434"/>
      <c r="F313" s="1434"/>
      <c r="G313" s="1434"/>
      <c r="H313" s="1434"/>
      <c r="I313" s="1434"/>
      <c r="J313" s="1434"/>
      <c r="K313" s="1434"/>
      <c r="L313" s="1435"/>
    </row>
    <row r="314" spans="1:12">
      <c r="A314" s="165"/>
      <c r="C314" s="668" t="s">
        <v>240</v>
      </c>
      <c r="D314" s="1432"/>
      <c r="E314" s="1432"/>
      <c r="F314" s="1432"/>
      <c r="G314" s="1432"/>
      <c r="H314" s="1432"/>
      <c r="I314" s="1432"/>
      <c r="J314" s="1432"/>
      <c r="K314" s="1432"/>
      <c r="L314" s="1433"/>
    </row>
    <row r="315" spans="1:12">
      <c r="A315" s="165"/>
      <c r="C315" s="669" t="s">
        <v>241</v>
      </c>
      <c r="D315" s="1162"/>
      <c r="E315" s="1162"/>
      <c r="F315" s="1162"/>
      <c r="G315" s="1162"/>
      <c r="H315" s="1162"/>
      <c r="I315" s="1162"/>
      <c r="J315" s="1162"/>
      <c r="K315" s="1162"/>
      <c r="L315" s="1163"/>
    </row>
    <row r="316" spans="1:12">
      <c r="A316" s="165"/>
      <c r="C316" s="669" t="s">
        <v>242</v>
      </c>
      <c r="D316" s="1162"/>
      <c r="E316" s="1162"/>
      <c r="F316" s="1162"/>
      <c r="G316" s="1162"/>
      <c r="H316" s="1162"/>
      <c r="I316" s="1162"/>
      <c r="J316" s="1162"/>
      <c r="K316" s="1162"/>
      <c r="L316" s="1163"/>
    </row>
    <row r="317" spans="1:12">
      <c r="A317" s="165"/>
      <c r="C317" s="544" t="s">
        <v>243</v>
      </c>
      <c r="D317" s="421"/>
      <c r="E317" s="280" t="s">
        <v>244</v>
      </c>
      <c r="F317" s="422"/>
      <c r="G317" s="432" t="s">
        <v>245</v>
      </c>
      <c r="H317" s="280"/>
      <c r="I317" s="426"/>
      <c r="J317" s="1159" t="s">
        <v>246</v>
      </c>
      <c r="K317" s="1159"/>
      <c r="L317" s="423"/>
    </row>
    <row r="318" spans="1:12">
      <c r="A318" s="165"/>
      <c r="C318" s="670" t="s">
        <v>247</v>
      </c>
      <c r="D318" s="185"/>
      <c r="E318" s="1357"/>
      <c r="F318" s="1357"/>
      <c r="G318" s="1357"/>
      <c r="H318" s="1357"/>
      <c r="I318" s="1357"/>
      <c r="J318" s="1357"/>
      <c r="K318" s="1357"/>
      <c r="L318" s="1358"/>
    </row>
    <row r="319" spans="1:12" ht="17.45">
      <c r="A319" s="219"/>
      <c r="B319" s="526"/>
      <c r="C319" s="668" t="s">
        <v>240</v>
      </c>
      <c r="D319" s="1432"/>
      <c r="E319" s="1432"/>
      <c r="F319" s="1432"/>
      <c r="G319" s="1432"/>
      <c r="H319" s="1432"/>
      <c r="I319" s="1432"/>
      <c r="J319" s="1432"/>
      <c r="K319" s="1432"/>
      <c r="L319" s="1433"/>
    </row>
    <row r="320" spans="1:12">
      <c r="A320" s="219"/>
      <c r="B320" s="149"/>
      <c r="C320" s="669" t="s">
        <v>241</v>
      </c>
      <c r="D320" s="1162"/>
      <c r="E320" s="1162"/>
      <c r="F320" s="1162"/>
      <c r="G320" s="1162"/>
      <c r="H320" s="1162"/>
      <c r="I320" s="1162"/>
      <c r="J320" s="1162"/>
      <c r="K320" s="1162"/>
      <c r="L320" s="1163"/>
    </row>
    <row r="321" spans="1:12">
      <c r="A321" s="219"/>
      <c r="B321" s="149"/>
      <c r="C321" s="669" t="s">
        <v>242</v>
      </c>
      <c r="D321" s="1162"/>
      <c r="E321" s="1162"/>
      <c r="F321" s="1162"/>
      <c r="G321" s="1162"/>
      <c r="H321" s="1162"/>
      <c r="I321" s="1162"/>
      <c r="J321" s="1162"/>
      <c r="K321" s="1162"/>
      <c r="L321" s="1163"/>
    </row>
    <row r="322" spans="1:12">
      <c r="A322" s="219"/>
      <c r="B322" s="149"/>
      <c r="C322" s="544" t="s">
        <v>243</v>
      </c>
      <c r="D322" s="421"/>
      <c r="E322" s="280" t="s">
        <v>244</v>
      </c>
      <c r="F322" s="422"/>
      <c r="G322" s="432" t="s">
        <v>245</v>
      </c>
      <c r="H322" s="280"/>
      <c r="I322" s="426"/>
      <c r="J322" s="1159" t="s">
        <v>246</v>
      </c>
      <c r="K322" s="1159"/>
      <c r="L322" s="423"/>
    </row>
    <row r="323" spans="1:12">
      <c r="A323" s="219"/>
      <c r="B323" s="149"/>
      <c r="C323" s="670" t="s">
        <v>247</v>
      </c>
      <c r="D323" s="185"/>
      <c r="E323" s="1357"/>
      <c r="F323" s="1357"/>
      <c r="G323" s="1357"/>
      <c r="H323" s="1357"/>
      <c r="I323" s="1357"/>
      <c r="J323" s="1357"/>
      <c r="K323" s="1357"/>
      <c r="L323" s="1358"/>
    </row>
    <row r="324" spans="1:12">
      <c r="A324" s="165"/>
      <c r="C324" s="668" t="s">
        <v>240</v>
      </c>
      <c r="D324" s="1432"/>
      <c r="E324" s="1432"/>
      <c r="F324" s="1432"/>
      <c r="G324" s="1432"/>
      <c r="H324" s="1432"/>
      <c r="I324" s="1432"/>
      <c r="J324" s="1432"/>
      <c r="K324" s="1432"/>
      <c r="L324" s="1433"/>
    </row>
    <row r="325" spans="1:12">
      <c r="A325" s="165"/>
      <c r="C325" s="669" t="s">
        <v>241</v>
      </c>
      <c r="D325" s="1162"/>
      <c r="E325" s="1162"/>
      <c r="F325" s="1162"/>
      <c r="G325" s="1162"/>
      <c r="H325" s="1162"/>
      <c r="I325" s="1162"/>
      <c r="J325" s="1162"/>
      <c r="K325" s="1162"/>
      <c r="L325" s="1163"/>
    </row>
    <row r="326" spans="1:12">
      <c r="A326" s="165"/>
      <c r="C326" s="669" t="s">
        <v>242</v>
      </c>
      <c r="D326" s="1162"/>
      <c r="E326" s="1162"/>
      <c r="F326" s="1162"/>
      <c r="G326" s="1162"/>
      <c r="H326" s="1162"/>
      <c r="I326" s="1162"/>
      <c r="J326" s="1162"/>
      <c r="K326" s="1162"/>
      <c r="L326" s="1163"/>
    </row>
    <row r="327" spans="1:12">
      <c r="A327" s="165"/>
      <c r="C327" s="544" t="s">
        <v>243</v>
      </c>
      <c r="D327" s="421"/>
      <c r="E327" s="280" t="s">
        <v>244</v>
      </c>
      <c r="F327" s="422"/>
      <c r="G327" s="432" t="s">
        <v>245</v>
      </c>
      <c r="H327" s="280"/>
      <c r="I327" s="426"/>
      <c r="J327" s="1159" t="s">
        <v>246</v>
      </c>
      <c r="K327" s="1159"/>
      <c r="L327" s="423"/>
    </row>
    <row r="328" spans="1:12">
      <c r="A328" s="165"/>
      <c r="C328" s="670" t="s">
        <v>247</v>
      </c>
      <c r="D328" s="185"/>
      <c r="E328" s="1357"/>
      <c r="F328" s="1357"/>
      <c r="G328" s="1357"/>
      <c r="H328" s="1357"/>
      <c r="I328" s="1357"/>
      <c r="J328" s="1357"/>
      <c r="K328" s="1357"/>
      <c r="L328" s="1358"/>
    </row>
    <row r="329" spans="1:12">
      <c r="A329" s="165"/>
      <c r="C329" s="668" t="s">
        <v>240</v>
      </c>
      <c r="D329" s="1432"/>
      <c r="E329" s="1432"/>
      <c r="F329" s="1432"/>
      <c r="G329" s="1432"/>
      <c r="H329" s="1432"/>
      <c r="I329" s="1432"/>
      <c r="J329" s="1432"/>
      <c r="K329" s="1432"/>
      <c r="L329" s="1433"/>
    </row>
    <row r="330" spans="1:12">
      <c r="A330" s="165"/>
      <c r="C330" s="669" t="s">
        <v>241</v>
      </c>
      <c r="D330" s="1162"/>
      <c r="E330" s="1162"/>
      <c r="F330" s="1162"/>
      <c r="G330" s="1162"/>
      <c r="H330" s="1162"/>
      <c r="I330" s="1162"/>
      <c r="J330" s="1162"/>
      <c r="K330" s="1162"/>
      <c r="L330" s="1163"/>
    </row>
    <row r="331" spans="1:12">
      <c r="A331" s="165"/>
      <c r="C331" s="669" t="s">
        <v>242</v>
      </c>
      <c r="D331" s="1162"/>
      <c r="E331" s="1162"/>
      <c r="F331" s="1162"/>
      <c r="G331" s="1162"/>
      <c r="H331" s="1162"/>
      <c r="I331" s="1162"/>
      <c r="J331" s="1162"/>
      <c r="K331" s="1162"/>
      <c r="L331" s="1163"/>
    </row>
    <row r="332" spans="1:12">
      <c r="A332" s="165"/>
      <c r="C332" s="544" t="s">
        <v>243</v>
      </c>
      <c r="D332" s="421"/>
      <c r="E332" s="280" t="s">
        <v>244</v>
      </c>
      <c r="F332" s="422"/>
      <c r="G332" s="432" t="s">
        <v>245</v>
      </c>
      <c r="H332" s="280"/>
      <c r="I332" s="426"/>
      <c r="J332" s="1159" t="s">
        <v>246</v>
      </c>
      <c r="K332" s="1159"/>
      <c r="L332" s="423"/>
    </row>
    <row r="333" spans="1:12">
      <c r="A333" s="165"/>
      <c r="C333" s="670" t="s">
        <v>247</v>
      </c>
      <c r="D333" s="185"/>
      <c r="E333" s="1357"/>
      <c r="F333" s="1357"/>
      <c r="G333" s="1357"/>
      <c r="H333" s="1357"/>
      <c r="I333" s="1357"/>
      <c r="J333" s="1357"/>
      <c r="K333" s="1357"/>
      <c r="L333" s="1358"/>
    </row>
    <row r="334" spans="1:12">
      <c r="A334" s="165"/>
      <c r="C334" s="668" t="s">
        <v>240</v>
      </c>
      <c r="D334" s="1432"/>
      <c r="E334" s="1432"/>
      <c r="F334" s="1432"/>
      <c r="G334" s="1432"/>
      <c r="H334" s="1432"/>
      <c r="I334" s="1432"/>
      <c r="J334" s="1432"/>
      <c r="K334" s="1432"/>
      <c r="L334" s="1433"/>
    </row>
    <row r="335" spans="1:12">
      <c r="A335" s="165"/>
      <c r="C335" s="669" t="s">
        <v>241</v>
      </c>
      <c r="D335" s="1162"/>
      <c r="E335" s="1162"/>
      <c r="F335" s="1162"/>
      <c r="G335" s="1162"/>
      <c r="H335" s="1162"/>
      <c r="I335" s="1162"/>
      <c r="J335" s="1162"/>
      <c r="K335" s="1162"/>
      <c r="L335" s="1163"/>
    </row>
    <row r="336" spans="1:12">
      <c r="A336" s="165"/>
      <c r="C336" s="669" t="s">
        <v>242</v>
      </c>
      <c r="D336" s="1162"/>
      <c r="E336" s="1162"/>
      <c r="F336" s="1162"/>
      <c r="G336" s="1162"/>
      <c r="H336" s="1162"/>
      <c r="I336" s="1162"/>
      <c r="J336" s="1162"/>
      <c r="K336" s="1162"/>
      <c r="L336" s="1163"/>
    </row>
    <row r="337" spans="1:12">
      <c r="A337" s="165"/>
      <c r="C337" s="544" t="s">
        <v>243</v>
      </c>
      <c r="D337" s="421"/>
      <c r="E337" s="280" t="s">
        <v>244</v>
      </c>
      <c r="F337" s="422"/>
      <c r="G337" s="432" t="s">
        <v>245</v>
      </c>
      <c r="H337" s="280"/>
      <c r="I337" s="426"/>
      <c r="J337" s="1159" t="s">
        <v>246</v>
      </c>
      <c r="K337" s="1159"/>
      <c r="L337" s="423"/>
    </row>
    <row r="338" spans="1:12">
      <c r="A338" s="165"/>
      <c r="C338" s="671" t="s">
        <v>247</v>
      </c>
      <c r="D338" s="539"/>
      <c r="E338" s="1434"/>
      <c r="F338" s="1434"/>
      <c r="G338" s="1434"/>
      <c r="H338" s="1434"/>
      <c r="I338" s="1434"/>
      <c r="J338" s="1434"/>
      <c r="K338" s="1434"/>
      <c r="L338" s="1435"/>
    </row>
    <row r="339" spans="1:12">
      <c r="A339" s="165"/>
      <c r="C339" s="668" t="s">
        <v>240</v>
      </c>
      <c r="D339" s="1432"/>
      <c r="E339" s="1432"/>
      <c r="F339" s="1432"/>
      <c r="G339" s="1432"/>
      <c r="H339" s="1432"/>
      <c r="I339" s="1432"/>
      <c r="J339" s="1432"/>
      <c r="K339" s="1432"/>
      <c r="L339" s="1433"/>
    </row>
    <row r="340" spans="1:12">
      <c r="A340" s="165"/>
      <c r="C340" s="669" t="s">
        <v>241</v>
      </c>
      <c r="D340" s="1162"/>
      <c r="E340" s="1162"/>
      <c r="F340" s="1162"/>
      <c r="G340" s="1162"/>
      <c r="H340" s="1162"/>
      <c r="I340" s="1162"/>
      <c r="J340" s="1162"/>
      <c r="K340" s="1162"/>
      <c r="L340" s="1163"/>
    </row>
    <row r="341" spans="1:12">
      <c r="A341" s="165"/>
      <c r="C341" s="669" t="s">
        <v>242</v>
      </c>
      <c r="D341" s="1162"/>
      <c r="E341" s="1162"/>
      <c r="F341" s="1162"/>
      <c r="G341" s="1162"/>
      <c r="H341" s="1162"/>
      <c r="I341" s="1162"/>
      <c r="J341" s="1162"/>
      <c r="K341" s="1162"/>
      <c r="L341" s="1163"/>
    </row>
    <row r="342" spans="1:12">
      <c r="A342" s="165"/>
      <c r="C342" s="544" t="s">
        <v>243</v>
      </c>
      <c r="D342" s="421"/>
      <c r="E342" s="280" t="s">
        <v>244</v>
      </c>
      <c r="F342" s="422"/>
      <c r="G342" s="432" t="s">
        <v>245</v>
      </c>
      <c r="H342" s="280"/>
      <c r="I342" s="426"/>
      <c r="J342" s="1159" t="s">
        <v>246</v>
      </c>
      <c r="K342" s="1159"/>
      <c r="L342" s="423"/>
    </row>
    <row r="343" spans="1:12">
      <c r="A343" s="165"/>
      <c r="C343" s="670" t="s">
        <v>247</v>
      </c>
      <c r="D343" s="185"/>
      <c r="E343" s="1357"/>
      <c r="F343" s="1357"/>
      <c r="G343" s="1357"/>
      <c r="H343" s="1357"/>
      <c r="I343" s="1357"/>
      <c r="J343" s="1357"/>
      <c r="K343" s="1357"/>
      <c r="L343" s="1358"/>
    </row>
    <row r="345" spans="1:12">
      <c r="L345" s="153" t="s">
        <v>390</v>
      </c>
    </row>
    <row r="346" spans="1:12" ht="20.45" customHeight="1">
      <c r="A346" s="159" t="s">
        <v>296</v>
      </c>
      <c r="B346" s="186" t="s">
        <v>401</v>
      </c>
      <c r="C346" s="254"/>
      <c r="D346" s="226"/>
      <c r="E346" s="227"/>
      <c r="F346" s="227" t="s">
        <v>298</v>
      </c>
      <c r="G346" s="602"/>
      <c r="H346" s="255"/>
      <c r="I346" s="255"/>
      <c r="J346" s="255"/>
      <c r="K346" s="255"/>
      <c r="L346" s="256"/>
    </row>
    <row r="347" spans="1:12" ht="27.95">
      <c r="A347" s="286"/>
      <c r="B347" s="1209" t="s">
        <v>303</v>
      </c>
      <c r="C347" s="1209"/>
      <c r="D347" s="1209" t="s">
        <v>304</v>
      </c>
      <c r="E347" s="1209"/>
      <c r="F347" s="1209" t="s">
        <v>294</v>
      </c>
      <c r="G347" s="1209"/>
      <c r="H347" s="1209"/>
      <c r="I347" s="1209"/>
      <c r="J347" s="1209" t="s">
        <v>305</v>
      </c>
      <c r="K347" s="1209"/>
      <c r="L347" s="506" t="s">
        <v>306</v>
      </c>
    </row>
    <row r="348" spans="1:12" ht="20.45" customHeight="1">
      <c r="A348" s="672" t="s">
        <v>402</v>
      </c>
      <c r="B348" s="1203" t="s">
        <v>153</v>
      </c>
      <c r="C348" s="1203"/>
      <c r="D348" s="1205"/>
      <c r="E348" s="1205"/>
      <c r="F348" s="1206"/>
      <c r="G348" s="1207"/>
      <c r="H348" s="1207"/>
      <c r="I348" s="1208"/>
      <c r="J348" s="1206"/>
      <c r="K348" s="1208"/>
      <c r="L348" s="746"/>
    </row>
    <row r="349" spans="1:12" ht="20.45" customHeight="1">
      <c r="A349" s="672" t="s">
        <v>403</v>
      </c>
      <c r="B349" s="1203" t="s">
        <v>153</v>
      </c>
      <c r="C349" s="1203"/>
      <c r="D349" s="1205"/>
      <c r="E349" s="1205"/>
      <c r="F349" s="1206"/>
      <c r="G349" s="1207"/>
      <c r="H349" s="1207"/>
      <c r="I349" s="1208"/>
      <c r="J349" s="1206"/>
      <c r="K349" s="1208"/>
      <c r="L349" s="746"/>
    </row>
    <row r="350" spans="1:12" ht="20.45" customHeight="1">
      <c r="A350" s="672" t="s">
        <v>404</v>
      </c>
      <c r="B350" s="1203" t="s">
        <v>153</v>
      </c>
      <c r="C350" s="1203"/>
      <c r="D350" s="1205"/>
      <c r="E350" s="1205"/>
      <c r="F350" s="1206"/>
      <c r="G350" s="1207"/>
      <c r="H350" s="1207"/>
      <c r="I350" s="1208"/>
      <c r="J350" s="1206"/>
      <c r="K350" s="1208"/>
      <c r="L350" s="746"/>
    </row>
    <row r="351" spans="1:12" ht="20.45" customHeight="1">
      <c r="A351" s="672" t="s">
        <v>405</v>
      </c>
      <c r="B351" s="1203" t="s">
        <v>153</v>
      </c>
      <c r="C351" s="1203"/>
      <c r="D351" s="1205"/>
      <c r="E351" s="1205"/>
      <c r="F351" s="1206"/>
      <c r="G351" s="1207"/>
      <c r="H351" s="1207"/>
      <c r="I351" s="1208"/>
      <c r="J351" s="1206"/>
      <c r="K351" s="1208"/>
      <c r="L351" s="746"/>
    </row>
    <row r="352" spans="1:12" ht="20.45" customHeight="1">
      <c r="A352" s="672" t="s">
        <v>406</v>
      </c>
      <c r="B352" s="1203" t="s">
        <v>153</v>
      </c>
      <c r="C352" s="1203"/>
      <c r="D352" s="1205"/>
      <c r="E352" s="1205"/>
      <c r="F352" s="1206"/>
      <c r="G352" s="1207"/>
      <c r="H352" s="1207"/>
      <c r="I352" s="1208"/>
      <c r="J352" s="1206"/>
      <c r="K352" s="1208"/>
      <c r="L352" s="746"/>
    </row>
    <row r="353" spans="1:12" ht="20.45" customHeight="1">
      <c r="A353" s="672" t="s">
        <v>407</v>
      </c>
      <c r="B353" s="1203" t="s">
        <v>153</v>
      </c>
      <c r="C353" s="1203"/>
      <c r="D353" s="1205"/>
      <c r="E353" s="1205"/>
      <c r="F353" s="1206"/>
      <c r="G353" s="1207"/>
      <c r="H353" s="1207"/>
      <c r="I353" s="1208"/>
      <c r="J353" s="1206"/>
      <c r="K353" s="1208"/>
      <c r="L353" s="746"/>
    </row>
    <row r="354" spans="1:12" ht="20.45" customHeight="1">
      <c r="A354" s="672" t="s">
        <v>408</v>
      </c>
      <c r="B354" s="1203" t="s">
        <v>153</v>
      </c>
      <c r="C354" s="1203"/>
      <c r="D354" s="1205"/>
      <c r="E354" s="1205"/>
      <c r="F354" s="1206"/>
      <c r="G354" s="1207"/>
      <c r="H354" s="1207"/>
      <c r="I354" s="1208"/>
      <c r="J354" s="1206"/>
      <c r="K354" s="1208"/>
      <c r="L354" s="746"/>
    </row>
    <row r="355" spans="1:12" ht="20.45" customHeight="1">
      <c r="A355" s="672" t="s">
        <v>409</v>
      </c>
      <c r="B355" s="1202" t="s">
        <v>153</v>
      </c>
      <c r="C355" s="1202"/>
      <c r="D355" s="1204"/>
      <c r="E355" s="1204"/>
      <c r="F355" s="1206"/>
      <c r="G355" s="1207"/>
      <c r="H355" s="1207"/>
      <c r="I355" s="1208"/>
      <c r="J355" s="1206"/>
      <c r="K355" s="1208"/>
      <c r="L355" s="747"/>
    </row>
    <row r="356" spans="1:12" ht="20.45" customHeight="1">
      <c r="A356" s="672" t="s">
        <v>410</v>
      </c>
      <c r="B356" s="1202" t="s">
        <v>153</v>
      </c>
      <c r="C356" s="1202"/>
      <c r="D356" s="1204"/>
      <c r="E356" s="1204"/>
      <c r="F356" s="1206"/>
      <c r="G356" s="1207"/>
      <c r="H356" s="1207"/>
      <c r="I356" s="1208"/>
      <c r="J356" s="1206"/>
      <c r="K356" s="1208"/>
      <c r="L356" s="746"/>
    </row>
    <row r="357" spans="1:12" ht="20.45" customHeight="1">
      <c r="A357" s="673" t="s">
        <v>411</v>
      </c>
      <c r="B357" s="1420" t="s">
        <v>153</v>
      </c>
      <c r="C357" s="1420"/>
      <c r="D357" s="1421"/>
      <c r="E357" s="1421"/>
      <c r="F357" s="1422"/>
      <c r="G357" s="1423"/>
      <c r="H357" s="1423"/>
      <c r="I357" s="1424"/>
      <c r="J357" s="1422"/>
      <c r="K357" s="1424"/>
      <c r="L357" s="748"/>
    </row>
  </sheetData>
  <mergeCells count="778">
    <mergeCell ref="D289:E289"/>
    <mergeCell ref="F289:H289"/>
    <mergeCell ref="I289:J289"/>
    <mergeCell ref="K289:L289"/>
    <mergeCell ref="D287:E287"/>
    <mergeCell ref="F287:H287"/>
    <mergeCell ref="I287:J287"/>
    <mergeCell ref="K287:L287"/>
    <mergeCell ref="D290:E290"/>
    <mergeCell ref="F290:H290"/>
    <mergeCell ref="I290:J290"/>
    <mergeCell ref="K290:L290"/>
    <mergeCell ref="D284:E284"/>
    <mergeCell ref="F284:H284"/>
    <mergeCell ref="I284:J284"/>
    <mergeCell ref="K284:L284"/>
    <mergeCell ref="B285:L285"/>
    <mergeCell ref="C286:L286"/>
    <mergeCell ref="D288:E288"/>
    <mergeCell ref="F288:H288"/>
    <mergeCell ref="I288:J288"/>
    <mergeCell ref="K288:L288"/>
    <mergeCell ref="D282:E282"/>
    <mergeCell ref="F282:H282"/>
    <mergeCell ref="I282:J282"/>
    <mergeCell ref="K282:L282"/>
    <mergeCell ref="D283:E283"/>
    <mergeCell ref="F283:H283"/>
    <mergeCell ref="I283:J283"/>
    <mergeCell ref="K283:L283"/>
    <mergeCell ref="C280:L280"/>
    <mergeCell ref="D281:E281"/>
    <mergeCell ref="F281:H281"/>
    <mergeCell ref="I281:J281"/>
    <mergeCell ref="K281:L281"/>
    <mergeCell ref="D277:E277"/>
    <mergeCell ref="F277:H277"/>
    <mergeCell ref="I277:J277"/>
    <mergeCell ref="K277:L277"/>
    <mergeCell ref="D278:E278"/>
    <mergeCell ref="F278:H278"/>
    <mergeCell ref="I278:J278"/>
    <mergeCell ref="K278:L278"/>
    <mergeCell ref="B279:L279"/>
    <mergeCell ref="D276:E276"/>
    <mergeCell ref="F276:H276"/>
    <mergeCell ref="I276:J276"/>
    <mergeCell ref="K276:L276"/>
    <mergeCell ref="B273:L273"/>
    <mergeCell ref="D275:E275"/>
    <mergeCell ref="F275:H275"/>
    <mergeCell ref="I275:J275"/>
    <mergeCell ref="K275:L275"/>
    <mergeCell ref="G267:H267"/>
    <mergeCell ref="K267:L269"/>
    <mergeCell ref="G268:H268"/>
    <mergeCell ref="G269:H269"/>
    <mergeCell ref="B270:C271"/>
    <mergeCell ref="G270:H270"/>
    <mergeCell ref="J270:L270"/>
    <mergeCell ref="G271:H271"/>
    <mergeCell ref="J271:L272"/>
    <mergeCell ref="B272:C272"/>
    <mergeCell ref="D336:L336"/>
    <mergeCell ref="J337:K337"/>
    <mergeCell ref="E338:L338"/>
    <mergeCell ref="D339:L339"/>
    <mergeCell ref="D340:L340"/>
    <mergeCell ref="D341:L341"/>
    <mergeCell ref="J342:K342"/>
    <mergeCell ref="E343:L343"/>
    <mergeCell ref="K206:L206"/>
    <mergeCell ref="D227:L227"/>
    <mergeCell ref="D228:L228"/>
    <mergeCell ref="D229:L229"/>
    <mergeCell ref="D230:L230"/>
    <mergeCell ref="G231:H231"/>
    <mergeCell ref="K231:L233"/>
    <mergeCell ref="G232:H232"/>
    <mergeCell ref="G233:H233"/>
    <mergeCell ref="D239:E239"/>
    <mergeCell ref="F239:H239"/>
    <mergeCell ref="G234:H234"/>
    <mergeCell ref="J234:L234"/>
    <mergeCell ref="G235:H235"/>
    <mergeCell ref="J235:L236"/>
    <mergeCell ref="B237:L237"/>
    <mergeCell ref="J327:K327"/>
    <mergeCell ref="E328:L328"/>
    <mergeCell ref="D329:L329"/>
    <mergeCell ref="D330:L330"/>
    <mergeCell ref="D331:L331"/>
    <mergeCell ref="J332:K332"/>
    <mergeCell ref="E333:L333"/>
    <mergeCell ref="D334:L334"/>
    <mergeCell ref="D335:L335"/>
    <mergeCell ref="E318:L318"/>
    <mergeCell ref="D319:L319"/>
    <mergeCell ref="D320:L320"/>
    <mergeCell ref="D321:L321"/>
    <mergeCell ref="J322:K322"/>
    <mergeCell ref="E323:L323"/>
    <mergeCell ref="D324:L324"/>
    <mergeCell ref="D325:L325"/>
    <mergeCell ref="D326:L326"/>
    <mergeCell ref="D309:L309"/>
    <mergeCell ref="D310:L310"/>
    <mergeCell ref="D311:L311"/>
    <mergeCell ref="J312:K312"/>
    <mergeCell ref="E313:L313"/>
    <mergeCell ref="D314:L314"/>
    <mergeCell ref="D315:L315"/>
    <mergeCell ref="D316:L316"/>
    <mergeCell ref="J317:K317"/>
    <mergeCell ref="D301:L301"/>
    <mergeCell ref="J302:K302"/>
    <mergeCell ref="D220:L220"/>
    <mergeCell ref="E303:L303"/>
    <mergeCell ref="D304:L304"/>
    <mergeCell ref="D305:L305"/>
    <mergeCell ref="D306:L306"/>
    <mergeCell ref="J307:K307"/>
    <mergeCell ref="E308:L308"/>
    <mergeCell ref="I239:J239"/>
    <mergeCell ref="K239:L239"/>
    <mergeCell ref="B243:L243"/>
    <mergeCell ref="D242:E242"/>
    <mergeCell ref="F242:H242"/>
    <mergeCell ref="I242:J242"/>
    <mergeCell ref="K242:L242"/>
    <mergeCell ref="D252:E252"/>
    <mergeCell ref="F252:H252"/>
    <mergeCell ref="I252:J252"/>
    <mergeCell ref="K252:L252"/>
    <mergeCell ref="D253:E253"/>
    <mergeCell ref="F253:H253"/>
    <mergeCell ref="I253:J253"/>
    <mergeCell ref="K253:L253"/>
    <mergeCell ref="D294:L294"/>
    <mergeCell ref="D295:L295"/>
    <mergeCell ref="D221:L221"/>
    <mergeCell ref="D296:L296"/>
    <mergeCell ref="J297:K297"/>
    <mergeCell ref="E298:L298"/>
    <mergeCell ref="B200:C200"/>
    <mergeCell ref="D299:L299"/>
    <mergeCell ref="D300:L300"/>
    <mergeCell ref="B228:C228"/>
    <mergeCell ref="B229:C229"/>
    <mergeCell ref="B230:C230"/>
    <mergeCell ref="B231:C232"/>
    <mergeCell ref="B233:C233"/>
    <mergeCell ref="B234:C235"/>
    <mergeCell ref="B236:C236"/>
    <mergeCell ref="D254:E254"/>
    <mergeCell ref="F254:H254"/>
    <mergeCell ref="I254:J254"/>
    <mergeCell ref="K254:L254"/>
    <mergeCell ref="D261:L261"/>
    <mergeCell ref="B262:C262"/>
    <mergeCell ref="B269:C269"/>
    <mergeCell ref="B267:C268"/>
    <mergeCell ref="B177:L177"/>
    <mergeCell ref="C178:L178"/>
    <mergeCell ref="D179:E179"/>
    <mergeCell ref="F179:H179"/>
    <mergeCell ref="I179:J179"/>
    <mergeCell ref="K179:L179"/>
    <mergeCell ref="D180:E180"/>
    <mergeCell ref="K186:L186"/>
    <mergeCell ref="D184:L184"/>
    <mergeCell ref="D185:L185"/>
    <mergeCell ref="I181:J181"/>
    <mergeCell ref="D182:E182"/>
    <mergeCell ref="F182:H182"/>
    <mergeCell ref="I182:J182"/>
    <mergeCell ref="B183:L183"/>
    <mergeCell ref="K181:L181"/>
    <mergeCell ref="K182:L182"/>
    <mergeCell ref="D186:I186"/>
    <mergeCell ref="I174:J174"/>
    <mergeCell ref="K174:L174"/>
    <mergeCell ref="D175:E175"/>
    <mergeCell ref="F175:H175"/>
    <mergeCell ref="I175:J175"/>
    <mergeCell ref="K175:L175"/>
    <mergeCell ref="D176:E176"/>
    <mergeCell ref="F176:H176"/>
    <mergeCell ref="I176:J176"/>
    <mergeCell ref="K176:L176"/>
    <mergeCell ref="B75:L75"/>
    <mergeCell ref="D76:L76"/>
    <mergeCell ref="D77:L77"/>
    <mergeCell ref="D120:L120"/>
    <mergeCell ref="D81:L81"/>
    <mergeCell ref="D84:L84"/>
    <mergeCell ref="D85:L85"/>
    <mergeCell ref="G90:H90"/>
    <mergeCell ref="J90:L90"/>
    <mergeCell ref="G91:H91"/>
    <mergeCell ref="B92:C92"/>
    <mergeCell ref="B120:C120"/>
    <mergeCell ref="D110:E110"/>
    <mergeCell ref="F110:H110"/>
    <mergeCell ref="I110:J110"/>
    <mergeCell ref="K110:L110"/>
    <mergeCell ref="D103:E103"/>
    <mergeCell ref="F103:H103"/>
    <mergeCell ref="I103:J103"/>
    <mergeCell ref="K103:L103"/>
    <mergeCell ref="D109:E109"/>
    <mergeCell ref="D107:E107"/>
    <mergeCell ref="F107:H107"/>
    <mergeCell ref="I107:J107"/>
    <mergeCell ref="K66:L66"/>
    <mergeCell ref="D66:E66"/>
    <mergeCell ref="F66:H66"/>
    <mergeCell ref="I66:J66"/>
    <mergeCell ref="D67:E67"/>
    <mergeCell ref="F67:H67"/>
    <mergeCell ref="I67:J67"/>
    <mergeCell ref="K67:L67"/>
    <mergeCell ref="D68:E68"/>
    <mergeCell ref="F68:H68"/>
    <mergeCell ref="I68:J68"/>
    <mergeCell ref="K68:L68"/>
    <mergeCell ref="D65:E65"/>
    <mergeCell ref="F65:H65"/>
    <mergeCell ref="I65:J65"/>
    <mergeCell ref="K65:L65"/>
    <mergeCell ref="D62:E62"/>
    <mergeCell ref="F62:H62"/>
    <mergeCell ref="I62:J62"/>
    <mergeCell ref="K62:L62"/>
    <mergeCell ref="B63:L63"/>
    <mergeCell ref="C64:L64"/>
    <mergeCell ref="G53:H53"/>
    <mergeCell ref="B54:C55"/>
    <mergeCell ref="G54:H54"/>
    <mergeCell ref="J54:L54"/>
    <mergeCell ref="G55:H55"/>
    <mergeCell ref="D61:E61"/>
    <mergeCell ref="F61:H61"/>
    <mergeCell ref="I61:J61"/>
    <mergeCell ref="K61:L61"/>
    <mergeCell ref="D31:E31"/>
    <mergeCell ref="F31:H31"/>
    <mergeCell ref="I31:J31"/>
    <mergeCell ref="K31:L31"/>
    <mergeCell ref="D32:E32"/>
    <mergeCell ref="F32:H32"/>
    <mergeCell ref="I32:J32"/>
    <mergeCell ref="K32:L32"/>
    <mergeCell ref="I23:J23"/>
    <mergeCell ref="K23:L23"/>
    <mergeCell ref="B27:L27"/>
    <mergeCell ref="C28:L28"/>
    <mergeCell ref="D29:E29"/>
    <mergeCell ref="F29:H29"/>
    <mergeCell ref="I29:J29"/>
    <mergeCell ref="K29:L29"/>
    <mergeCell ref="I24:J24"/>
    <mergeCell ref="K24:L24"/>
    <mergeCell ref="D25:E25"/>
    <mergeCell ref="F25:H25"/>
    <mergeCell ref="I25:J25"/>
    <mergeCell ref="D30:E30"/>
    <mergeCell ref="F30:H30"/>
    <mergeCell ref="I30:J30"/>
    <mergeCell ref="D1:I1"/>
    <mergeCell ref="D8:L8"/>
    <mergeCell ref="B9:C9"/>
    <mergeCell ref="D4:L4"/>
    <mergeCell ref="D5:L5"/>
    <mergeCell ref="D6:I6"/>
    <mergeCell ref="K6:L6"/>
    <mergeCell ref="G7:H7"/>
    <mergeCell ref="I7:L7"/>
    <mergeCell ref="B3:L3"/>
    <mergeCell ref="D9:L9"/>
    <mergeCell ref="J347:K347"/>
    <mergeCell ref="B348:C348"/>
    <mergeCell ref="D348:E348"/>
    <mergeCell ref="F348:I348"/>
    <mergeCell ref="J348:K348"/>
    <mergeCell ref="B2:C2"/>
    <mergeCell ref="D2:L2"/>
    <mergeCell ref="B17:C17"/>
    <mergeCell ref="B12:C12"/>
    <mergeCell ref="D12:L12"/>
    <mergeCell ref="B13:C13"/>
    <mergeCell ref="D13:L13"/>
    <mergeCell ref="B14:C14"/>
    <mergeCell ref="D14:L14"/>
    <mergeCell ref="B11:C11"/>
    <mergeCell ref="B10:C10"/>
    <mergeCell ref="D10:L10"/>
    <mergeCell ref="K26:L26"/>
    <mergeCell ref="B20:C20"/>
    <mergeCell ref="D24:E24"/>
    <mergeCell ref="F24:H24"/>
    <mergeCell ref="B21:L21"/>
    <mergeCell ref="D23:E23"/>
    <mergeCell ref="F23:H23"/>
    <mergeCell ref="B356:C356"/>
    <mergeCell ref="D356:E356"/>
    <mergeCell ref="F356:I356"/>
    <mergeCell ref="J356:K356"/>
    <mergeCell ref="B357:C357"/>
    <mergeCell ref="D357:E357"/>
    <mergeCell ref="F357:I357"/>
    <mergeCell ref="J357:K357"/>
    <mergeCell ref="B352:C352"/>
    <mergeCell ref="D352:E352"/>
    <mergeCell ref="F352:I352"/>
    <mergeCell ref="J352:K352"/>
    <mergeCell ref="B353:C353"/>
    <mergeCell ref="D353:E353"/>
    <mergeCell ref="F353:I353"/>
    <mergeCell ref="J353:K353"/>
    <mergeCell ref="B354:C354"/>
    <mergeCell ref="D354:E354"/>
    <mergeCell ref="F354:I354"/>
    <mergeCell ref="J354:K354"/>
    <mergeCell ref="K30:L30"/>
    <mergeCell ref="B33:L33"/>
    <mergeCell ref="B355:C355"/>
    <mergeCell ref="D355:E355"/>
    <mergeCell ref="F355:I355"/>
    <mergeCell ref="J355:K355"/>
    <mergeCell ref="B349:C349"/>
    <mergeCell ref="D349:E349"/>
    <mergeCell ref="F349:I349"/>
    <mergeCell ref="J349:K349"/>
    <mergeCell ref="B350:C350"/>
    <mergeCell ref="D350:E350"/>
    <mergeCell ref="F350:I350"/>
    <mergeCell ref="J350:K350"/>
    <mergeCell ref="B351:C351"/>
    <mergeCell ref="D351:E351"/>
    <mergeCell ref="F351:I351"/>
    <mergeCell ref="J351:K351"/>
    <mergeCell ref="B347:C347"/>
    <mergeCell ref="D347:E347"/>
    <mergeCell ref="F347:I347"/>
    <mergeCell ref="B46:C46"/>
    <mergeCell ref="D46:L46"/>
    <mergeCell ref="D48:L48"/>
    <mergeCell ref="C34:L34"/>
    <mergeCell ref="D35:E35"/>
    <mergeCell ref="F35:H35"/>
    <mergeCell ref="I35:J35"/>
    <mergeCell ref="K35:L35"/>
    <mergeCell ref="D40:L40"/>
    <mergeCell ref="D41:L41"/>
    <mergeCell ref="D44:L44"/>
    <mergeCell ref="D45:L45"/>
    <mergeCell ref="F38:H38"/>
    <mergeCell ref="I38:J38"/>
    <mergeCell ref="K38:L38"/>
    <mergeCell ref="B39:L39"/>
    <mergeCell ref="D42:I42"/>
    <mergeCell ref="K42:L42"/>
    <mergeCell ref="G43:H43"/>
    <mergeCell ref="I43:L43"/>
    <mergeCell ref="B45:C45"/>
    <mergeCell ref="I73:J73"/>
    <mergeCell ref="K73:L73"/>
    <mergeCell ref="D74:E74"/>
    <mergeCell ref="F74:H74"/>
    <mergeCell ref="I74:J74"/>
    <mergeCell ref="K74:L74"/>
    <mergeCell ref="D71:E71"/>
    <mergeCell ref="F71:H71"/>
    <mergeCell ref="I71:J71"/>
    <mergeCell ref="K71:L71"/>
    <mergeCell ref="I72:J72"/>
    <mergeCell ref="K72:L72"/>
    <mergeCell ref="D73:E73"/>
    <mergeCell ref="F73:H73"/>
    <mergeCell ref="D72:E72"/>
    <mergeCell ref="F72:H72"/>
    <mergeCell ref="D11:L11"/>
    <mergeCell ref="B15:C16"/>
    <mergeCell ref="G15:H15"/>
    <mergeCell ref="K15:L17"/>
    <mergeCell ref="G16:H16"/>
    <mergeCell ref="G17:H17"/>
    <mergeCell ref="B18:C19"/>
    <mergeCell ref="G18:H18"/>
    <mergeCell ref="J18:L18"/>
    <mergeCell ref="G19:H19"/>
    <mergeCell ref="J19:L20"/>
    <mergeCell ref="B69:L69"/>
    <mergeCell ref="C70:L70"/>
    <mergeCell ref="D36:E36"/>
    <mergeCell ref="F36:H36"/>
    <mergeCell ref="I36:J36"/>
    <mergeCell ref="K36:L36"/>
    <mergeCell ref="D37:E37"/>
    <mergeCell ref="F37:H37"/>
    <mergeCell ref="I37:J37"/>
    <mergeCell ref="K37:L37"/>
    <mergeCell ref="D38:E38"/>
    <mergeCell ref="B49:C49"/>
    <mergeCell ref="B47:C47"/>
    <mergeCell ref="D47:L47"/>
    <mergeCell ref="B48:C48"/>
    <mergeCell ref="D49:L49"/>
    <mergeCell ref="B56:C56"/>
    <mergeCell ref="G51:H51"/>
    <mergeCell ref="B53:C53"/>
    <mergeCell ref="B50:C50"/>
    <mergeCell ref="D50:L50"/>
    <mergeCell ref="B51:C52"/>
    <mergeCell ref="K51:L53"/>
    <mergeCell ref="G52:H52"/>
    <mergeCell ref="D101:E101"/>
    <mergeCell ref="F101:H101"/>
    <mergeCell ref="I101:J101"/>
    <mergeCell ref="K101:L101"/>
    <mergeCell ref="D102:E102"/>
    <mergeCell ref="F102:H102"/>
    <mergeCell ref="I102:J102"/>
    <mergeCell ref="K25:L25"/>
    <mergeCell ref="D26:E26"/>
    <mergeCell ref="F26:H26"/>
    <mergeCell ref="I26:J26"/>
    <mergeCell ref="B99:L99"/>
    <mergeCell ref="C100:L100"/>
    <mergeCell ref="J55:L56"/>
    <mergeCell ref="B57:L57"/>
    <mergeCell ref="D59:E59"/>
    <mergeCell ref="F59:H59"/>
    <mergeCell ref="I59:J59"/>
    <mergeCell ref="K59:L59"/>
    <mergeCell ref="D60:E60"/>
    <mergeCell ref="F60:H60"/>
    <mergeCell ref="I60:J60"/>
    <mergeCell ref="K60:L60"/>
    <mergeCell ref="K78:L78"/>
    <mergeCell ref="D96:E96"/>
    <mergeCell ref="F96:H96"/>
    <mergeCell ref="I96:J96"/>
    <mergeCell ref="K96:L96"/>
    <mergeCell ref="D97:E97"/>
    <mergeCell ref="F97:H97"/>
    <mergeCell ref="I97:J97"/>
    <mergeCell ref="K97:L97"/>
    <mergeCell ref="D98:E98"/>
    <mergeCell ref="F98:H98"/>
    <mergeCell ref="I98:J98"/>
    <mergeCell ref="K98:L98"/>
    <mergeCell ref="B123:C124"/>
    <mergeCell ref="G123:H123"/>
    <mergeCell ref="F109:H109"/>
    <mergeCell ref="I109:J109"/>
    <mergeCell ref="K109:L109"/>
    <mergeCell ref="G115:H115"/>
    <mergeCell ref="I115:L115"/>
    <mergeCell ref="G127:H127"/>
    <mergeCell ref="K131:L131"/>
    <mergeCell ref="B121:C121"/>
    <mergeCell ref="D121:L121"/>
    <mergeCell ref="B125:C125"/>
    <mergeCell ref="K123:L125"/>
    <mergeCell ref="G124:H124"/>
    <mergeCell ref="G125:H125"/>
    <mergeCell ref="B126:C127"/>
    <mergeCell ref="G126:H126"/>
    <mergeCell ref="J126:L126"/>
    <mergeCell ref="J127:L128"/>
    <mergeCell ref="B128:C128"/>
    <mergeCell ref="D116:L116"/>
    <mergeCell ref="B117:C117"/>
    <mergeCell ref="D117:L117"/>
    <mergeCell ref="B118:C118"/>
    <mergeCell ref="G199:H199"/>
    <mergeCell ref="F180:H180"/>
    <mergeCell ref="I180:J180"/>
    <mergeCell ref="K180:L180"/>
    <mergeCell ref="D181:E181"/>
    <mergeCell ref="F181:H181"/>
    <mergeCell ref="C142:L142"/>
    <mergeCell ref="D143:E143"/>
    <mergeCell ref="F143:H143"/>
    <mergeCell ref="I143:J143"/>
    <mergeCell ref="K143:L143"/>
    <mergeCell ref="B147:L147"/>
    <mergeCell ref="D148:L148"/>
    <mergeCell ref="B161:C161"/>
    <mergeCell ref="K150:L150"/>
    <mergeCell ref="D149:L149"/>
    <mergeCell ref="D150:I150"/>
    <mergeCell ref="G151:H151"/>
    <mergeCell ref="I151:L151"/>
    <mergeCell ref="I146:J146"/>
    <mergeCell ref="K146:L146"/>
    <mergeCell ref="D144:E144"/>
    <mergeCell ref="F144:H144"/>
    <mergeCell ref="I144:J144"/>
    <mergeCell ref="D210:E210"/>
    <mergeCell ref="F210:H210"/>
    <mergeCell ref="I210:J210"/>
    <mergeCell ref="K210:L210"/>
    <mergeCell ref="D211:E211"/>
    <mergeCell ref="F211:H211"/>
    <mergeCell ref="B171:L171"/>
    <mergeCell ref="J199:L200"/>
    <mergeCell ref="B201:L201"/>
    <mergeCell ref="B192:C192"/>
    <mergeCell ref="D192:L192"/>
    <mergeCell ref="B193:C193"/>
    <mergeCell ref="D193:L193"/>
    <mergeCell ref="B194:C194"/>
    <mergeCell ref="D194:L194"/>
    <mergeCell ref="B195:C196"/>
    <mergeCell ref="G195:H195"/>
    <mergeCell ref="K195:L197"/>
    <mergeCell ref="G196:H196"/>
    <mergeCell ref="B197:C197"/>
    <mergeCell ref="G197:H197"/>
    <mergeCell ref="B198:C199"/>
    <mergeCell ref="G198:H198"/>
    <mergeCell ref="J198:L198"/>
    <mergeCell ref="F203:H203"/>
    <mergeCell ref="I203:J203"/>
    <mergeCell ref="K203:L203"/>
    <mergeCell ref="D204:E204"/>
    <mergeCell ref="F204:H204"/>
    <mergeCell ref="I204:J204"/>
    <mergeCell ref="K204:L204"/>
    <mergeCell ref="D205:E205"/>
    <mergeCell ref="F205:H205"/>
    <mergeCell ref="I205:J205"/>
    <mergeCell ref="K205:L205"/>
    <mergeCell ref="D246:E246"/>
    <mergeCell ref="F246:H246"/>
    <mergeCell ref="I246:J246"/>
    <mergeCell ref="K246:L246"/>
    <mergeCell ref="D245:E245"/>
    <mergeCell ref="F245:H245"/>
    <mergeCell ref="I245:J245"/>
    <mergeCell ref="K245:L245"/>
    <mergeCell ref="G223:H223"/>
    <mergeCell ref="C244:L244"/>
    <mergeCell ref="B227:C227"/>
    <mergeCell ref="B225:C225"/>
    <mergeCell ref="D225:L225"/>
    <mergeCell ref="B226:C226"/>
    <mergeCell ref="D226:L226"/>
    <mergeCell ref="D240:E240"/>
    <mergeCell ref="F240:H240"/>
    <mergeCell ref="I240:J240"/>
    <mergeCell ref="K240:L240"/>
    <mergeCell ref="D241:E241"/>
    <mergeCell ref="F241:H241"/>
    <mergeCell ref="I241:J241"/>
    <mergeCell ref="K241:L241"/>
    <mergeCell ref="D258:I258"/>
    <mergeCell ref="K258:L258"/>
    <mergeCell ref="G259:H259"/>
    <mergeCell ref="I259:L259"/>
    <mergeCell ref="D260:L260"/>
    <mergeCell ref="B261:C261"/>
    <mergeCell ref="D247:E247"/>
    <mergeCell ref="F247:H247"/>
    <mergeCell ref="I247:J247"/>
    <mergeCell ref="K247:L247"/>
    <mergeCell ref="D248:E248"/>
    <mergeCell ref="F248:H248"/>
    <mergeCell ref="I248:J248"/>
    <mergeCell ref="K248:L248"/>
    <mergeCell ref="B249:L249"/>
    <mergeCell ref="C250:L250"/>
    <mergeCell ref="D251:E251"/>
    <mergeCell ref="F251:H251"/>
    <mergeCell ref="I251:J251"/>
    <mergeCell ref="K251:L251"/>
    <mergeCell ref="B255:L255"/>
    <mergeCell ref="D256:L256"/>
    <mergeCell ref="D257:L257"/>
    <mergeCell ref="D78:I78"/>
    <mergeCell ref="G79:H79"/>
    <mergeCell ref="I79:L79"/>
    <mergeCell ref="B82:C82"/>
    <mergeCell ref="D82:L82"/>
    <mergeCell ref="B83:C83"/>
    <mergeCell ref="D83:L83"/>
    <mergeCell ref="B84:C84"/>
    <mergeCell ref="B85:C85"/>
    <mergeCell ref="D80:L80"/>
    <mergeCell ref="B81:C81"/>
    <mergeCell ref="B86:C86"/>
    <mergeCell ref="D86:L86"/>
    <mergeCell ref="B87:C88"/>
    <mergeCell ref="K87:L89"/>
    <mergeCell ref="G88:H88"/>
    <mergeCell ref="B90:C91"/>
    <mergeCell ref="J91:L92"/>
    <mergeCell ref="B93:L93"/>
    <mergeCell ref="D95:E95"/>
    <mergeCell ref="F95:H95"/>
    <mergeCell ref="I95:J95"/>
    <mergeCell ref="K95:L95"/>
    <mergeCell ref="G87:H87"/>
    <mergeCell ref="B89:C89"/>
    <mergeCell ref="G89:H89"/>
    <mergeCell ref="G92:H92"/>
    <mergeCell ref="K102:L102"/>
    <mergeCell ref="B105:L105"/>
    <mergeCell ref="D104:E104"/>
    <mergeCell ref="F104:H104"/>
    <mergeCell ref="I104:J104"/>
    <mergeCell ref="K104:L104"/>
    <mergeCell ref="C106:L106"/>
    <mergeCell ref="D108:E108"/>
    <mergeCell ref="F108:H108"/>
    <mergeCell ref="I108:J108"/>
    <mergeCell ref="K108:L108"/>
    <mergeCell ref="B111:L111"/>
    <mergeCell ref="D112:L112"/>
    <mergeCell ref="D113:L113"/>
    <mergeCell ref="D114:I114"/>
    <mergeCell ref="K114:L114"/>
    <mergeCell ref="K107:L107"/>
    <mergeCell ref="D118:L118"/>
    <mergeCell ref="B119:C119"/>
    <mergeCell ref="D119:L119"/>
    <mergeCell ref="B122:C122"/>
    <mergeCell ref="D122:L122"/>
    <mergeCell ref="B135:L135"/>
    <mergeCell ref="C136:L136"/>
    <mergeCell ref="D137:E137"/>
    <mergeCell ref="F137:H137"/>
    <mergeCell ref="I137:J137"/>
    <mergeCell ref="K137:L137"/>
    <mergeCell ref="B129:L129"/>
    <mergeCell ref="D131:E131"/>
    <mergeCell ref="F131:H131"/>
    <mergeCell ref="I131:J131"/>
    <mergeCell ref="D132:E132"/>
    <mergeCell ref="F132:H132"/>
    <mergeCell ref="I132:J132"/>
    <mergeCell ref="K132:L132"/>
    <mergeCell ref="D133:E133"/>
    <mergeCell ref="F133:H133"/>
    <mergeCell ref="I133:J133"/>
    <mergeCell ref="K133:L133"/>
    <mergeCell ref="D134:E134"/>
    <mergeCell ref="F134:H134"/>
    <mergeCell ref="I134:J134"/>
    <mergeCell ref="K134:L134"/>
    <mergeCell ref="D138:E138"/>
    <mergeCell ref="F138:H138"/>
    <mergeCell ref="I138:J138"/>
    <mergeCell ref="K138:L138"/>
    <mergeCell ref="D139:E139"/>
    <mergeCell ref="F139:H139"/>
    <mergeCell ref="I139:J139"/>
    <mergeCell ref="K139:L139"/>
    <mergeCell ref="D140:E140"/>
    <mergeCell ref="F140:H140"/>
    <mergeCell ref="I140:J140"/>
    <mergeCell ref="K140:L140"/>
    <mergeCell ref="B141:L141"/>
    <mergeCell ref="B155:C155"/>
    <mergeCell ref="D155:L155"/>
    <mergeCell ref="B156:C156"/>
    <mergeCell ref="D156:L156"/>
    <mergeCell ref="B157:C157"/>
    <mergeCell ref="D157:L157"/>
    <mergeCell ref="B158:C158"/>
    <mergeCell ref="D158:L158"/>
    <mergeCell ref="K144:L144"/>
    <mergeCell ref="D152:L152"/>
    <mergeCell ref="B153:C153"/>
    <mergeCell ref="D153:L153"/>
    <mergeCell ref="B154:C154"/>
    <mergeCell ref="D154:L154"/>
    <mergeCell ref="I145:J145"/>
    <mergeCell ref="K145:L145"/>
    <mergeCell ref="D146:E146"/>
    <mergeCell ref="F146:H146"/>
    <mergeCell ref="D145:E145"/>
    <mergeCell ref="F145:H145"/>
    <mergeCell ref="K159:L161"/>
    <mergeCell ref="G160:H160"/>
    <mergeCell ref="G161:H161"/>
    <mergeCell ref="B164:C164"/>
    <mergeCell ref="B165:L165"/>
    <mergeCell ref="D167:E167"/>
    <mergeCell ref="F167:H167"/>
    <mergeCell ref="I167:J167"/>
    <mergeCell ref="K167:L167"/>
    <mergeCell ref="G163:H163"/>
    <mergeCell ref="J163:L164"/>
    <mergeCell ref="B162:C163"/>
    <mergeCell ref="G162:H162"/>
    <mergeCell ref="J162:L162"/>
    <mergeCell ref="B159:C160"/>
    <mergeCell ref="G159:H159"/>
    <mergeCell ref="D168:E168"/>
    <mergeCell ref="F168:H168"/>
    <mergeCell ref="I168:J168"/>
    <mergeCell ref="K168:L168"/>
    <mergeCell ref="G187:H187"/>
    <mergeCell ref="I187:L187"/>
    <mergeCell ref="D188:L188"/>
    <mergeCell ref="B189:C189"/>
    <mergeCell ref="D189:L189"/>
    <mergeCell ref="C172:L172"/>
    <mergeCell ref="D173:E173"/>
    <mergeCell ref="F173:H173"/>
    <mergeCell ref="I173:J173"/>
    <mergeCell ref="K173:L173"/>
    <mergeCell ref="D169:E169"/>
    <mergeCell ref="F169:H169"/>
    <mergeCell ref="I169:J169"/>
    <mergeCell ref="K169:L169"/>
    <mergeCell ref="D170:E170"/>
    <mergeCell ref="F170:H170"/>
    <mergeCell ref="I170:J170"/>
    <mergeCell ref="K170:L170"/>
    <mergeCell ref="D174:E174"/>
    <mergeCell ref="F174:H174"/>
    <mergeCell ref="B190:C190"/>
    <mergeCell ref="D190:L190"/>
    <mergeCell ref="B191:C191"/>
    <mergeCell ref="D191:L191"/>
    <mergeCell ref="D209:E209"/>
    <mergeCell ref="F209:H209"/>
    <mergeCell ref="I209:J209"/>
    <mergeCell ref="K209:L209"/>
    <mergeCell ref="B219:L219"/>
    <mergeCell ref="D217:E217"/>
    <mergeCell ref="F217:H217"/>
    <mergeCell ref="I217:J217"/>
    <mergeCell ref="K217:L217"/>
    <mergeCell ref="D218:E218"/>
    <mergeCell ref="F218:H218"/>
    <mergeCell ref="I218:J218"/>
    <mergeCell ref="K218:L218"/>
    <mergeCell ref="B213:L213"/>
    <mergeCell ref="D206:E206"/>
    <mergeCell ref="F206:H206"/>
    <mergeCell ref="I206:J206"/>
    <mergeCell ref="B207:L207"/>
    <mergeCell ref="C208:L208"/>
    <mergeCell ref="D203:E203"/>
    <mergeCell ref="D222:I222"/>
    <mergeCell ref="K222:L222"/>
    <mergeCell ref="I223:L223"/>
    <mergeCell ref="D224:L224"/>
    <mergeCell ref="I211:J211"/>
    <mergeCell ref="K211:L211"/>
    <mergeCell ref="D212:E212"/>
    <mergeCell ref="F212:H212"/>
    <mergeCell ref="I212:J212"/>
    <mergeCell ref="K212:L212"/>
    <mergeCell ref="C214:L214"/>
    <mergeCell ref="D215:E215"/>
    <mergeCell ref="F215:H215"/>
    <mergeCell ref="I215:J215"/>
    <mergeCell ref="K215:L215"/>
    <mergeCell ref="D216:E216"/>
    <mergeCell ref="F216:H216"/>
    <mergeCell ref="I216:J216"/>
    <mergeCell ref="K216:L216"/>
    <mergeCell ref="D262:L262"/>
    <mergeCell ref="B263:C263"/>
    <mergeCell ref="D263:L263"/>
    <mergeCell ref="B264:C264"/>
    <mergeCell ref="D264:L264"/>
    <mergeCell ref="B265:C265"/>
    <mergeCell ref="D265:L265"/>
    <mergeCell ref="B266:C266"/>
    <mergeCell ref="D266:L266"/>
  </mergeCells>
  <phoneticPr fontId="4"/>
  <dataValidations count="3">
    <dataValidation type="list" allowBlank="1" showInputMessage="1" showErrorMessage="1" sqref="A107 B94 A71 B294 A179 B166 D235:G235 I235 A35 B22 B28 B34 A143 B130 A215 B202 B100 D232:G232 I232:J232 A239 A245 B58 D19:G19 I19 B64 B208 B214 D199:G199 I199 B70 D55:G55 I55 D52:G52 B136 B106 B142 D127:G127 I127 D124:G124 D91:G91 I91 B319 D88:G88 I88:J88 B172 B178 D163:G163 I163 I124:J124 A131 D16:G16 I16:J16 A23 A29 D196:G196 I196:J196 I52:J52 A59 A95 A65 A101 A137 D160:G160 I160:J160 A167 A173 A203 A209 A251 B238 B244 B250 D271:G271 I271 D268:G268 I268:J268 A275 A281 A287 B274 B280 B286" xr:uid="{5499C8C0-E748-4EF8-8401-19A269E554D0}">
      <formula1>"○"</formula1>
    </dataValidation>
    <dataValidation type="list" allowBlank="1" showInputMessage="1" showErrorMessage="1" sqref="B348:C357" xr:uid="{101CD936-81CA-4709-8099-928395FE4B64}">
      <formula1>"選択して下さい,現地,国外"</formula1>
    </dataValidation>
    <dataValidation type="list" allowBlank="1" showInputMessage="1" showErrorMessage="1" sqref="I7:L7 I151:L151 I43:L43 I79:L79 I115:L115 I187:L187 I223:L223 I259:L259" xr:uid="{AE030DA2-7256-4792-8E57-1501ACA0FD1C}">
      <formula1>"選択して下さい,2年制,3年制,4年制,5年制,6年制,単位取得次第卒業"</formula1>
    </dataValidation>
  </dataValidations>
  <printOptions horizontalCentered="1"/>
  <pageMargins left="0.15748031496062992" right="0.19685039370078741" top="0.55118110236220474" bottom="0.55118110236220474" header="0.31496062992125984" footer="0.31496062992125984"/>
  <pageSetup paperSize="9" scale="55" fitToWidth="5" fitToHeight="5" orientation="portrait" blackAndWhite="1" r:id="rId1"/>
  <headerFooter>
    <oddFooter>&amp;C&amp;"ＭＳ Ｐ明朝,標準"&amp;10&amp;P/&amp;N</oddFooter>
  </headerFooter>
  <rowBreaks count="1" manualBreakCount="1">
    <brk id="61" max="11"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CCFF"/>
    <pageSetUpPr fitToPage="1"/>
  </sheetPr>
  <dimension ref="A1:WWH78"/>
  <sheetViews>
    <sheetView view="pageBreakPreview" zoomScale="60" zoomScaleNormal="100" workbookViewId="0"/>
  </sheetViews>
  <sheetFormatPr defaultColWidth="8.85546875" defaultRowHeight="15.95"/>
  <cols>
    <col min="1" max="1" width="8.85546875" style="304"/>
    <col min="2" max="2" width="25.42578125" style="304" customWidth="1"/>
    <col min="3" max="3" width="3.5703125" style="304" customWidth="1"/>
    <col min="4" max="4" width="10.5703125" style="304" customWidth="1"/>
    <col min="5" max="5" width="3.42578125" style="304" customWidth="1"/>
    <col min="6" max="6" width="7" style="304" customWidth="1"/>
    <col min="7" max="7" width="3.5703125" style="304" customWidth="1"/>
    <col min="8" max="8" width="22.140625" style="304" customWidth="1"/>
    <col min="9" max="10" width="3.5703125" style="304" customWidth="1"/>
    <col min="11" max="11" width="4.5703125" style="304" customWidth="1"/>
    <col min="12" max="12" width="6.5703125" style="304" customWidth="1"/>
    <col min="13" max="13" width="4.5703125" style="304" customWidth="1"/>
    <col min="14" max="15" width="3.5703125" style="304" customWidth="1"/>
    <col min="16" max="18" width="4.5703125" style="304" customWidth="1"/>
    <col min="19" max="20" width="3.5703125" style="304" customWidth="1"/>
    <col min="21" max="21" width="9" style="304" customWidth="1"/>
    <col min="22" max="22" width="11.5703125" style="304" customWidth="1"/>
    <col min="23" max="23" width="9.140625" style="304" customWidth="1"/>
    <col min="24" max="24" width="11" style="304" customWidth="1"/>
    <col min="25" max="25" width="9.42578125" style="304" customWidth="1"/>
    <col min="26" max="26" width="8.42578125" style="304" customWidth="1"/>
    <col min="27" max="27" width="2.85546875" style="304" customWidth="1"/>
    <col min="28" max="28" width="10.42578125" style="304" customWidth="1"/>
    <col min="29" max="29" width="19.140625" style="304" customWidth="1"/>
    <col min="30" max="257" width="8.85546875" style="304"/>
    <col min="258" max="258" width="15" style="304" customWidth="1"/>
    <col min="259" max="259" width="3.5703125" style="304" customWidth="1"/>
    <col min="260" max="260" width="10.5703125" style="304" customWidth="1"/>
    <col min="261" max="261" width="3.42578125" style="304" customWidth="1"/>
    <col min="262" max="262" width="4.5703125" style="304" customWidth="1"/>
    <col min="263" max="263" width="4.85546875" style="304" customWidth="1"/>
    <col min="264" max="264" width="4.42578125" style="304" customWidth="1"/>
    <col min="265" max="265" width="3.42578125" style="304" customWidth="1"/>
    <col min="266" max="266" width="6.140625" style="304" customWidth="1"/>
    <col min="267" max="268" width="5.42578125" style="304" customWidth="1"/>
    <col min="269" max="269" width="7.42578125" style="304" customWidth="1"/>
    <col min="270" max="270" width="7.5703125" style="304" customWidth="1"/>
    <col min="271" max="271" width="3.42578125" style="304" customWidth="1"/>
    <col min="272" max="272" width="10.42578125" style="304" customWidth="1"/>
    <col min="273" max="273" width="3.85546875" style="304" customWidth="1"/>
    <col min="274" max="274" width="4.42578125" style="304" customWidth="1"/>
    <col min="275" max="275" width="3.42578125" style="304" customWidth="1"/>
    <col min="276" max="276" width="7.140625" style="304" customWidth="1"/>
    <col min="277" max="277" width="7.42578125" style="304" customWidth="1"/>
    <col min="278" max="278" width="11.5703125" style="304" customWidth="1"/>
    <col min="279" max="279" width="6" style="304" customWidth="1"/>
    <col min="280" max="280" width="9.42578125" style="304" customWidth="1"/>
    <col min="281" max="281" width="7.140625" style="304" customWidth="1"/>
    <col min="282" max="282" width="8.85546875" style="304" hidden="1" customWidth="1"/>
    <col min="283" max="283" width="2.85546875" style="304" customWidth="1"/>
    <col min="284" max="284" width="10.42578125" style="304" customWidth="1"/>
    <col min="285" max="285" width="19.140625" style="304" customWidth="1"/>
    <col min="286" max="513" width="8.85546875" style="304"/>
    <col min="514" max="514" width="15" style="304" customWidth="1"/>
    <col min="515" max="515" width="3.5703125" style="304" customWidth="1"/>
    <col min="516" max="516" width="10.5703125" style="304" customWidth="1"/>
    <col min="517" max="517" width="3.42578125" style="304" customWidth="1"/>
    <col min="518" max="518" width="4.5703125" style="304" customWidth="1"/>
    <col min="519" max="519" width="4.85546875" style="304" customWidth="1"/>
    <col min="520" max="520" width="4.42578125" style="304" customWidth="1"/>
    <col min="521" max="521" width="3.42578125" style="304" customWidth="1"/>
    <col min="522" max="522" width="6.140625" style="304" customWidth="1"/>
    <col min="523" max="524" width="5.42578125" style="304" customWidth="1"/>
    <col min="525" max="525" width="7.42578125" style="304" customWidth="1"/>
    <col min="526" max="526" width="7.5703125" style="304" customWidth="1"/>
    <col min="527" max="527" width="3.42578125" style="304" customWidth="1"/>
    <col min="528" max="528" width="10.42578125" style="304" customWidth="1"/>
    <col min="529" max="529" width="3.85546875" style="304" customWidth="1"/>
    <col min="530" max="530" width="4.42578125" style="304" customWidth="1"/>
    <col min="531" max="531" width="3.42578125" style="304" customWidth="1"/>
    <col min="532" max="532" width="7.140625" style="304" customWidth="1"/>
    <col min="533" max="533" width="7.42578125" style="304" customWidth="1"/>
    <col min="534" max="534" width="11.5703125" style="304" customWidth="1"/>
    <col min="535" max="535" width="6" style="304" customWidth="1"/>
    <col min="536" max="536" width="9.42578125" style="304" customWidth="1"/>
    <col min="537" max="537" width="7.140625" style="304" customWidth="1"/>
    <col min="538" max="538" width="8.85546875" style="304" hidden="1" customWidth="1"/>
    <col min="539" max="539" width="2.85546875" style="304" customWidth="1"/>
    <col min="540" max="540" width="10.42578125" style="304" customWidth="1"/>
    <col min="541" max="541" width="19.140625" style="304" customWidth="1"/>
    <col min="542" max="769" width="8.85546875" style="304"/>
    <col min="770" max="770" width="15" style="304" customWidth="1"/>
    <col min="771" max="771" width="3.5703125" style="304" customWidth="1"/>
    <col min="772" max="772" width="10.5703125" style="304" customWidth="1"/>
    <col min="773" max="773" width="3.42578125" style="304" customWidth="1"/>
    <col min="774" max="774" width="4.5703125" style="304" customWidth="1"/>
    <col min="775" max="775" width="4.85546875" style="304" customWidth="1"/>
    <col min="776" max="776" width="4.42578125" style="304" customWidth="1"/>
    <col min="777" max="777" width="3.42578125" style="304" customWidth="1"/>
    <col min="778" max="778" width="6.140625" style="304" customWidth="1"/>
    <col min="779" max="780" width="5.42578125" style="304" customWidth="1"/>
    <col min="781" max="781" width="7.42578125" style="304" customWidth="1"/>
    <col min="782" max="782" width="7.5703125" style="304" customWidth="1"/>
    <col min="783" max="783" width="3.42578125" style="304" customWidth="1"/>
    <col min="784" max="784" width="10.42578125" style="304" customWidth="1"/>
    <col min="785" max="785" width="3.85546875" style="304" customWidth="1"/>
    <col min="786" max="786" width="4.42578125" style="304" customWidth="1"/>
    <col min="787" max="787" width="3.42578125" style="304" customWidth="1"/>
    <col min="788" max="788" width="7.140625" style="304" customWidth="1"/>
    <col min="789" max="789" width="7.42578125" style="304" customWidth="1"/>
    <col min="790" max="790" width="11.5703125" style="304" customWidth="1"/>
    <col min="791" max="791" width="6" style="304" customWidth="1"/>
    <col min="792" max="792" width="9.42578125" style="304" customWidth="1"/>
    <col min="793" max="793" width="7.140625" style="304" customWidth="1"/>
    <col min="794" max="794" width="8.85546875" style="304" hidden="1" customWidth="1"/>
    <col min="795" max="795" width="2.85546875" style="304" customWidth="1"/>
    <col min="796" max="796" width="10.42578125" style="304" customWidth="1"/>
    <col min="797" max="797" width="19.140625" style="304" customWidth="1"/>
    <col min="798" max="1025" width="8.85546875" style="304"/>
    <col min="1026" max="1026" width="15" style="304" customWidth="1"/>
    <col min="1027" max="1027" width="3.5703125" style="304" customWidth="1"/>
    <col min="1028" max="1028" width="10.5703125" style="304" customWidth="1"/>
    <col min="1029" max="1029" width="3.42578125" style="304" customWidth="1"/>
    <col min="1030" max="1030" width="4.5703125" style="304" customWidth="1"/>
    <col min="1031" max="1031" width="4.85546875" style="304" customWidth="1"/>
    <col min="1032" max="1032" width="4.42578125" style="304" customWidth="1"/>
    <col min="1033" max="1033" width="3.42578125" style="304" customWidth="1"/>
    <col min="1034" max="1034" width="6.140625" style="304" customWidth="1"/>
    <col min="1035" max="1036" width="5.42578125" style="304" customWidth="1"/>
    <col min="1037" max="1037" width="7.42578125" style="304" customWidth="1"/>
    <col min="1038" max="1038" width="7.5703125" style="304" customWidth="1"/>
    <col min="1039" max="1039" width="3.42578125" style="304" customWidth="1"/>
    <col min="1040" max="1040" width="10.42578125" style="304" customWidth="1"/>
    <col min="1041" max="1041" width="3.85546875" style="304" customWidth="1"/>
    <col min="1042" max="1042" width="4.42578125" style="304" customWidth="1"/>
    <col min="1043" max="1043" width="3.42578125" style="304" customWidth="1"/>
    <col min="1044" max="1044" width="7.140625" style="304" customWidth="1"/>
    <col min="1045" max="1045" width="7.42578125" style="304" customWidth="1"/>
    <col min="1046" max="1046" width="11.5703125" style="304" customWidth="1"/>
    <col min="1047" max="1047" width="6" style="304" customWidth="1"/>
    <col min="1048" max="1048" width="9.42578125" style="304" customWidth="1"/>
    <col min="1049" max="1049" width="7.140625" style="304" customWidth="1"/>
    <col min="1050" max="1050" width="8.85546875" style="304" hidden="1" customWidth="1"/>
    <col min="1051" max="1051" width="2.85546875" style="304" customWidth="1"/>
    <col min="1052" max="1052" width="10.42578125" style="304" customWidth="1"/>
    <col min="1053" max="1053" width="19.140625" style="304" customWidth="1"/>
    <col min="1054" max="1281" width="8.85546875" style="304"/>
    <col min="1282" max="1282" width="15" style="304" customWidth="1"/>
    <col min="1283" max="1283" width="3.5703125" style="304" customWidth="1"/>
    <col min="1284" max="1284" width="10.5703125" style="304" customWidth="1"/>
    <col min="1285" max="1285" width="3.42578125" style="304" customWidth="1"/>
    <col min="1286" max="1286" width="4.5703125" style="304" customWidth="1"/>
    <col min="1287" max="1287" width="4.85546875" style="304" customWidth="1"/>
    <col min="1288" max="1288" width="4.42578125" style="304" customWidth="1"/>
    <col min="1289" max="1289" width="3.42578125" style="304" customWidth="1"/>
    <col min="1290" max="1290" width="6.140625" style="304" customWidth="1"/>
    <col min="1291" max="1292" width="5.42578125" style="304" customWidth="1"/>
    <col min="1293" max="1293" width="7.42578125" style="304" customWidth="1"/>
    <col min="1294" max="1294" width="7.5703125" style="304" customWidth="1"/>
    <col min="1295" max="1295" width="3.42578125" style="304" customWidth="1"/>
    <col min="1296" max="1296" width="10.42578125" style="304" customWidth="1"/>
    <col min="1297" max="1297" width="3.85546875" style="304" customWidth="1"/>
    <col min="1298" max="1298" width="4.42578125" style="304" customWidth="1"/>
    <col min="1299" max="1299" width="3.42578125" style="304" customWidth="1"/>
    <col min="1300" max="1300" width="7.140625" style="304" customWidth="1"/>
    <col min="1301" max="1301" width="7.42578125" style="304" customWidth="1"/>
    <col min="1302" max="1302" width="11.5703125" style="304" customWidth="1"/>
    <col min="1303" max="1303" width="6" style="304" customWidth="1"/>
    <col min="1304" max="1304" width="9.42578125" style="304" customWidth="1"/>
    <col min="1305" max="1305" width="7.140625" style="304" customWidth="1"/>
    <col min="1306" max="1306" width="8.85546875" style="304" hidden="1" customWidth="1"/>
    <col min="1307" max="1307" width="2.85546875" style="304" customWidth="1"/>
    <col min="1308" max="1308" width="10.42578125" style="304" customWidth="1"/>
    <col min="1309" max="1309" width="19.140625" style="304" customWidth="1"/>
    <col min="1310" max="1537" width="8.85546875" style="304"/>
    <col min="1538" max="1538" width="15" style="304" customWidth="1"/>
    <col min="1539" max="1539" width="3.5703125" style="304" customWidth="1"/>
    <col min="1540" max="1540" width="10.5703125" style="304" customWidth="1"/>
    <col min="1541" max="1541" width="3.42578125" style="304" customWidth="1"/>
    <col min="1542" max="1542" width="4.5703125" style="304" customWidth="1"/>
    <col min="1543" max="1543" width="4.85546875" style="304" customWidth="1"/>
    <col min="1544" max="1544" width="4.42578125" style="304" customWidth="1"/>
    <col min="1545" max="1545" width="3.42578125" style="304" customWidth="1"/>
    <col min="1546" max="1546" width="6.140625" style="304" customWidth="1"/>
    <col min="1547" max="1548" width="5.42578125" style="304" customWidth="1"/>
    <col min="1549" max="1549" width="7.42578125" style="304" customWidth="1"/>
    <col min="1550" max="1550" width="7.5703125" style="304" customWidth="1"/>
    <col min="1551" max="1551" width="3.42578125" style="304" customWidth="1"/>
    <col min="1552" max="1552" width="10.42578125" style="304" customWidth="1"/>
    <col min="1553" max="1553" width="3.85546875" style="304" customWidth="1"/>
    <col min="1554" max="1554" width="4.42578125" style="304" customWidth="1"/>
    <col min="1555" max="1555" width="3.42578125" style="304" customWidth="1"/>
    <col min="1556" max="1556" width="7.140625" style="304" customWidth="1"/>
    <col min="1557" max="1557" width="7.42578125" style="304" customWidth="1"/>
    <col min="1558" max="1558" width="11.5703125" style="304" customWidth="1"/>
    <col min="1559" max="1559" width="6" style="304" customWidth="1"/>
    <col min="1560" max="1560" width="9.42578125" style="304" customWidth="1"/>
    <col min="1561" max="1561" width="7.140625" style="304" customWidth="1"/>
    <col min="1562" max="1562" width="8.85546875" style="304" hidden="1" customWidth="1"/>
    <col min="1563" max="1563" width="2.85546875" style="304" customWidth="1"/>
    <col min="1564" max="1564" width="10.42578125" style="304" customWidth="1"/>
    <col min="1565" max="1565" width="19.140625" style="304" customWidth="1"/>
    <col min="1566" max="1793" width="8.85546875" style="304"/>
    <col min="1794" max="1794" width="15" style="304" customWidth="1"/>
    <col min="1795" max="1795" width="3.5703125" style="304" customWidth="1"/>
    <col min="1796" max="1796" width="10.5703125" style="304" customWidth="1"/>
    <col min="1797" max="1797" width="3.42578125" style="304" customWidth="1"/>
    <col min="1798" max="1798" width="4.5703125" style="304" customWidth="1"/>
    <col min="1799" max="1799" width="4.85546875" style="304" customWidth="1"/>
    <col min="1800" max="1800" width="4.42578125" style="304" customWidth="1"/>
    <col min="1801" max="1801" width="3.42578125" style="304" customWidth="1"/>
    <col min="1802" max="1802" width="6.140625" style="304" customWidth="1"/>
    <col min="1803" max="1804" width="5.42578125" style="304" customWidth="1"/>
    <col min="1805" max="1805" width="7.42578125" style="304" customWidth="1"/>
    <col min="1806" max="1806" width="7.5703125" style="304" customWidth="1"/>
    <col min="1807" max="1807" width="3.42578125" style="304" customWidth="1"/>
    <col min="1808" max="1808" width="10.42578125" style="304" customWidth="1"/>
    <col min="1809" max="1809" width="3.85546875" style="304" customWidth="1"/>
    <col min="1810" max="1810" width="4.42578125" style="304" customWidth="1"/>
    <col min="1811" max="1811" width="3.42578125" style="304" customWidth="1"/>
    <col min="1812" max="1812" width="7.140625" style="304" customWidth="1"/>
    <col min="1813" max="1813" width="7.42578125" style="304" customWidth="1"/>
    <col min="1814" max="1814" width="11.5703125" style="304" customWidth="1"/>
    <col min="1815" max="1815" width="6" style="304" customWidth="1"/>
    <col min="1816" max="1816" width="9.42578125" style="304" customWidth="1"/>
    <col min="1817" max="1817" width="7.140625" style="304" customWidth="1"/>
    <col min="1818" max="1818" width="8.85546875" style="304" hidden="1" customWidth="1"/>
    <col min="1819" max="1819" width="2.85546875" style="304" customWidth="1"/>
    <col min="1820" max="1820" width="10.42578125" style="304" customWidth="1"/>
    <col min="1821" max="1821" width="19.140625" style="304" customWidth="1"/>
    <col min="1822" max="2049" width="8.85546875" style="304"/>
    <col min="2050" max="2050" width="15" style="304" customWidth="1"/>
    <col min="2051" max="2051" width="3.5703125" style="304" customWidth="1"/>
    <col min="2052" max="2052" width="10.5703125" style="304" customWidth="1"/>
    <col min="2053" max="2053" width="3.42578125" style="304" customWidth="1"/>
    <col min="2054" max="2054" width="4.5703125" style="304" customWidth="1"/>
    <col min="2055" max="2055" width="4.85546875" style="304" customWidth="1"/>
    <col min="2056" max="2056" width="4.42578125" style="304" customWidth="1"/>
    <col min="2057" max="2057" width="3.42578125" style="304" customWidth="1"/>
    <col min="2058" max="2058" width="6.140625" style="304" customWidth="1"/>
    <col min="2059" max="2060" width="5.42578125" style="304" customWidth="1"/>
    <col min="2061" max="2061" width="7.42578125" style="304" customWidth="1"/>
    <col min="2062" max="2062" width="7.5703125" style="304" customWidth="1"/>
    <col min="2063" max="2063" width="3.42578125" style="304" customWidth="1"/>
    <col min="2064" max="2064" width="10.42578125" style="304" customWidth="1"/>
    <col min="2065" max="2065" width="3.85546875" style="304" customWidth="1"/>
    <col min="2066" max="2066" width="4.42578125" style="304" customWidth="1"/>
    <col min="2067" max="2067" width="3.42578125" style="304" customWidth="1"/>
    <col min="2068" max="2068" width="7.140625" style="304" customWidth="1"/>
    <col min="2069" max="2069" width="7.42578125" style="304" customWidth="1"/>
    <col min="2070" max="2070" width="11.5703125" style="304" customWidth="1"/>
    <col min="2071" max="2071" width="6" style="304" customWidth="1"/>
    <col min="2072" max="2072" width="9.42578125" style="304" customWidth="1"/>
    <col min="2073" max="2073" width="7.140625" style="304" customWidth="1"/>
    <col min="2074" max="2074" width="8.85546875" style="304" hidden="1" customWidth="1"/>
    <col min="2075" max="2075" width="2.85546875" style="304" customWidth="1"/>
    <col min="2076" max="2076" width="10.42578125" style="304" customWidth="1"/>
    <col min="2077" max="2077" width="19.140625" style="304" customWidth="1"/>
    <col min="2078" max="2305" width="8.85546875" style="304"/>
    <col min="2306" max="2306" width="15" style="304" customWidth="1"/>
    <col min="2307" max="2307" width="3.5703125" style="304" customWidth="1"/>
    <col min="2308" max="2308" width="10.5703125" style="304" customWidth="1"/>
    <col min="2309" max="2309" width="3.42578125" style="304" customWidth="1"/>
    <col min="2310" max="2310" width="4.5703125" style="304" customWidth="1"/>
    <col min="2311" max="2311" width="4.85546875" style="304" customWidth="1"/>
    <col min="2312" max="2312" width="4.42578125" style="304" customWidth="1"/>
    <col min="2313" max="2313" width="3.42578125" style="304" customWidth="1"/>
    <col min="2314" max="2314" width="6.140625" style="304" customWidth="1"/>
    <col min="2315" max="2316" width="5.42578125" style="304" customWidth="1"/>
    <col min="2317" max="2317" width="7.42578125" style="304" customWidth="1"/>
    <col min="2318" max="2318" width="7.5703125" style="304" customWidth="1"/>
    <col min="2319" max="2319" width="3.42578125" style="304" customWidth="1"/>
    <col min="2320" max="2320" width="10.42578125" style="304" customWidth="1"/>
    <col min="2321" max="2321" width="3.85546875" style="304" customWidth="1"/>
    <col min="2322" max="2322" width="4.42578125" style="304" customWidth="1"/>
    <col min="2323" max="2323" width="3.42578125" style="304" customWidth="1"/>
    <col min="2324" max="2324" width="7.140625" style="304" customWidth="1"/>
    <col min="2325" max="2325" width="7.42578125" style="304" customWidth="1"/>
    <col min="2326" max="2326" width="11.5703125" style="304" customWidth="1"/>
    <col min="2327" max="2327" width="6" style="304" customWidth="1"/>
    <col min="2328" max="2328" width="9.42578125" style="304" customWidth="1"/>
    <col min="2329" max="2329" width="7.140625" style="304" customWidth="1"/>
    <col min="2330" max="2330" width="8.85546875" style="304" hidden="1" customWidth="1"/>
    <col min="2331" max="2331" width="2.85546875" style="304" customWidth="1"/>
    <col min="2332" max="2332" width="10.42578125" style="304" customWidth="1"/>
    <col min="2333" max="2333" width="19.140625" style="304" customWidth="1"/>
    <col min="2334" max="2561" width="8.85546875" style="304"/>
    <col min="2562" max="2562" width="15" style="304" customWidth="1"/>
    <col min="2563" max="2563" width="3.5703125" style="304" customWidth="1"/>
    <col min="2564" max="2564" width="10.5703125" style="304" customWidth="1"/>
    <col min="2565" max="2565" width="3.42578125" style="304" customWidth="1"/>
    <col min="2566" max="2566" width="4.5703125" style="304" customWidth="1"/>
    <col min="2567" max="2567" width="4.85546875" style="304" customWidth="1"/>
    <col min="2568" max="2568" width="4.42578125" style="304" customWidth="1"/>
    <col min="2569" max="2569" width="3.42578125" style="304" customWidth="1"/>
    <col min="2570" max="2570" width="6.140625" style="304" customWidth="1"/>
    <col min="2571" max="2572" width="5.42578125" style="304" customWidth="1"/>
    <col min="2573" max="2573" width="7.42578125" style="304" customWidth="1"/>
    <col min="2574" max="2574" width="7.5703125" style="304" customWidth="1"/>
    <col min="2575" max="2575" width="3.42578125" style="304" customWidth="1"/>
    <col min="2576" max="2576" width="10.42578125" style="304" customWidth="1"/>
    <col min="2577" max="2577" width="3.85546875" style="304" customWidth="1"/>
    <col min="2578" max="2578" width="4.42578125" style="304" customWidth="1"/>
    <col min="2579" max="2579" width="3.42578125" style="304" customWidth="1"/>
    <col min="2580" max="2580" width="7.140625" style="304" customWidth="1"/>
    <col min="2581" max="2581" width="7.42578125" style="304" customWidth="1"/>
    <col min="2582" max="2582" width="11.5703125" style="304" customWidth="1"/>
    <col min="2583" max="2583" width="6" style="304" customWidth="1"/>
    <col min="2584" max="2584" width="9.42578125" style="304" customWidth="1"/>
    <col min="2585" max="2585" width="7.140625" style="304" customWidth="1"/>
    <col min="2586" max="2586" width="8.85546875" style="304" hidden="1" customWidth="1"/>
    <col min="2587" max="2587" width="2.85546875" style="304" customWidth="1"/>
    <col min="2588" max="2588" width="10.42578125" style="304" customWidth="1"/>
    <col min="2589" max="2589" width="19.140625" style="304" customWidth="1"/>
    <col min="2590" max="2817" width="8.85546875" style="304"/>
    <col min="2818" max="2818" width="15" style="304" customWidth="1"/>
    <col min="2819" max="2819" width="3.5703125" style="304" customWidth="1"/>
    <col min="2820" max="2820" width="10.5703125" style="304" customWidth="1"/>
    <col min="2821" max="2821" width="3.42578125" style="304" customWidth="1"/>
    <col min="2822" max="2822" width="4.5703125" style="304" customWidth="1"/>
    <col min="2823" max="2823" width="4.85546875" style="304" customWidth="1"/>
    <col min="2824" max="2824" width="4.42578125" style="304" customWidth="1"/>
    <col min="2825" max="2825" width="3.42578125" style="304" customWidth="1"/>
    <col min="2826" max="2826" width="6.140625" style="304" customWidth="1"/>
    <col min="2827" max="2828" width="5.42578125" style="304" customWidth="1"/>
    <col min="2829" max="2829" width="7.42578125" style="304" customWidth="1"/>
    <col min="2830" max="2830" width="7.5703125" style="304" customWidth="1"/>
    <col min="2831" max="2831" width="3.42578125" style="304" customWidth="1"/>
    <col min="2832" max="2832" width="10.42578125" style="304" customWidth="1"/>
    <col min="2833" max="2833" width="3.85546875" style="304" customWidth="1"/>
    <col min="2834" max="2834" width="4.42578125" style="304" customWidth="1"/>
    <col min="2835" max="2835" width="3.42578125" style="304" customWidth="1"/>
    <col min="2836" max="2836" width="7.140625" style="304" customWidth="1"/>
    <col min="2837" max="2837" width="7.42578125" style="304" customWidth="1"/>
    <col min="2838" max="2838" width="11.5703125" style="304" customWidth="1"/>
    <col min="2839" max="2839" width="6" style="304" customWidth="1"/>
    <col min="2840" max="2840" width="9.42578125" style="304" customWidth="1"/>
    <col min="2841" max="2841" width="7.140625" style="304" customWidth="1"/>
    <col min="2842" max="2842" width="8.85546875" style="304" hidden="1" customWidth="1"/>
    <col min="2843" max="2843" width="2.85546875" style="304" customWidth="1"/>
    <col min="2844" max="2844" width="10.42578125" style="304" customWidth="1"/>
    <col min="2845" max="2845" width="19.140625" style="304" customWidth="1"/>
    <col min="2846" max="3073" width="8.85546875" style="304"/>
    <col min="3074" max="3074" width="15" style="304" customWidth="1"/>
    <col min="3075" max="3075" width="3.5703125" style="304" customWidth="1"/>
    <col min="3076" max="3076" width="10.5703125" style="304" customWidth="1"/>
    <col min="3077" max="3077" width="3.42578125" style="304" customWidth="1"/>
    <col min="3078" max="3078" width="4.5703125" style="304" customWidth="1"/>
    <col min="3079" max="3079" width="4.85546875" style="304" customWidth="1"/>
    <col min="3080" max="3080" width="4.42578125" style="304" customWidth="1"/>
    <col min="3081" max="3081" width="3.42578125" style="304" customWidth="1"/>
    <col min="3082" max="3082" width="6.140625" style="304" customWidth="1"/>
    <col min="3083" max="3084" width="5.42578125" style="304" customWidth="1"/>
    <col min="3085" max="3085" width="7.42578125" style="304" customWidth="1"/>
    <col min="3086" max="3086" width="7.5703125" style="304" customWidth="1"/>
    <col min="3087" max="3087" width="3.42578125" style="304" customWidth="1"/>
    <col min="3088" max="3088" width="10.42578125" style="304" customWidth="1"/>
    <col min="3089" max="3089" width="3.85546875" style="304" customWidth="1"/>
    <col min="3090" max="3090" width="4.42578125" style="304" customWidth="1"/>
    <col min="3091" max="3091" width="3.42578125" style="304" customWidth="1"/>
    <col min="3092" max="3092" width="7.140625" style="304" customWidth="1"/>
    <col min="3093" max="3093" width="7.42578125" style="304" customWidth="1"/>
    <col min="3094" max="3094" width="11.5703125" style="304" customWidth="1"/>
    <col min="3095" max="3095" width="6" style="304" customWidth="1"/>
    <col min="3096" max="3096" width="9.42578125" style="304" customWidth="1"/>
    <col min="3097" max="3097" width="7.140625" style="304" customWidth="1"/>
    <col min="3098" max="3098" width="8.85546875" style="304" hidden="1" customWidth="1"/>
    <col min="3099" max="3099" width="2.85546875" style="304" customWidth="1"/>
    <col min="3100" max="3100" width="10.42578125" style="304" customWidth="1"/>
    <col min="3101" max="3101" width="19.140625" style="304" customWidth="1"/>
    <col min="3102" max="3329" width="8.85546875" style="304"/>
    <col min="3330" max="3330" width="15" style="304" customWidth="1"/>
    <col min="3331" max="3331" width="3.5703125" style="304" customWidth="1"/>
    <col min="3332" max="3332" width="10.5703125" style="304" customWidth="1"/>
    <col min="3333" max="3333" width="3.42578125" style="304" customWidth="1"/>
    <col min="3334" max="3334" width="4.5703125" style="304" customWidth="1"/>
    <col min="3335" max="3335" width="4.85546875" style="304" customWidth="1"/>
    <col min="3336" max="3336" width="4.42578125" style="304" customWidth="1"/>
    <col min="3337" max="3337" width="3.42578125" style="304" customWidth="1"/>
    <col min="3338" max="3338" width="6.140625" style="304" customWidth="1"/>
    <col min="3339" max="3340" width="5.42578125" style="304" customWidth="1"/>
    <col min="3341" max="3341" width="7.42578125" style="304" customWidth="1"/>
    <col min="3342" max="3342" width="7.5703125" style="304" customWidth="1"/>
    <col min="3343" max="3343" width="3.42578125" style="304" customWidth="1"/>
    <col min="3344" max="3344" width="10.42578125" style="304" customWidth="1"/>
    <col min="3345" max="3345" width="3.85546875" style="304" customWidth="1"/>
    <col min="3346" max="3346" width="4.42578125" style="304" customWidth="1"/>
    <col min="3347" max="3347" width="3.42578125" style="304" customWidth="1"/>
    <col min="3348" max="3348" width="7.140625" style="304" customWidth="1"/>
    <col min="3349" max="3349" width="7.42578125" style="304" customWidth="1"/>
    <col min="3350" max="3350" width="11.5703125" style="304" customWidth="1"/>
    <col min="3351" max="3351" width="6" style="304" customWidth="1"/>
    <col min="3352" max="3352" width="9.42578125" style="304" customWidth="1"/>
    <col min="3353" max="3353" width="7.140625" style="304" customWidth="1"/>
    <col min="3354" max="3354" width="8.85546875" style="304" hidden="1" customWidth="1"/>
    <col min="3355" max="3355" width="2.85546875" style="304" customWidth="1"/>
    <col min="3356" max="3356" width="10.42578125" style="304" customWidth="1"/>
    <col min="3357" max="3357" width="19.140625" style="304" customWidth="1"/>
    <col min="3358" max="3585" width="8.85546875" style="304"/>
    <col min="3586" max="3586" width="15" style="304" customWidth="1"/>
    <col min="3587" max="3587" width="3.5703125" style="304" customWidth="1"/>
    <col min="3588" max="3588" width="10.5703125" style="304" customWidth="1"/>
    <col min="3589" max="3589" width="3.42578125" style="304" customWidth="1"/>
    <col min="3590" max="3590" width="4.5703125" style="304" customWidth="1"/>
    <col min="3591" max="3591" width="4.85546875" style="304" customWidth="1"/>
    <col min="3592" max="3592" width="4.42578125" style="304" customWidth="1"/>
    <col min="3593" max="3593" width="3.42578125" style="304" customWidth="1"/>
    <col min="3594" max="3594" width="6.140625" style="304" customWidth="1"/>
    <col min="3595" max="3596" width="5.42578125" style="304" customWidth="1"/>
    <col min="3597" max="3597" width="7.42578125" style="304" customWidth="1"/>
    <col min="3598" max="3598" width="7.5703125" style="304" customWidth="1"/>
    <col min="3599" max="3599" width="3.42578125" style="304" customWidth="1"/>
    <col min="3600" max="3600" width="10.42578125" style="304" customWidth="1"/>
    <col min="3601" max="3601" width="3.85546875" style="304" customWidth="1"/>
    <col min="3602" max="3602" width="4.42578125" style="304" customWidth="1"/>
    <col min="3603" max="3603" width="3.42578125" style="304" customWidth="1"/>
    <col min="3604" max="3604" width="7.140625" style="304" customWidth="1"/>
    <col min="3605" max="3605" width="7.42578125" style="304" customWidth="1"/>
    <col min="3606" max="3606" width="11.5703125" style="304" customWidth="1"/>
    <col min="3607" max="3607" width="6" style="304" customWidth="1"/>
    <col min="3608" max="3608" width="9.42578125" style="304" customWidth="1"/>
    <col min="3609" max="3609" width="7.140625" style="304" customWidth="1"/>
    <col min="3610" max="3610" width="8.85546875" style="304" hidden="1" customWidth="1"/>
    <col min="3611" max="3611" width="2.85546875" style="304" customWidth="1"/>
    <col min="3612" max="3612" width="10.42578125" style="304" customWidth="1"/>
    <col min="3613" max="3613" width="19.140625" style="304" customWidth="1"/>
    <col min="3614" max="3841" width="8.85546875" style="304"/>
    <col min="3842" max="3842" width="15" style="304" customWidth="1"/>
    <col min="3843" max="3843" width="3.5703125" style="304" customWidth="1"/>
    <col min="3844" max="3844" width="10.5703125" style="304" customWidth="1"/>
    <col min="3845" max="3845" width="3.42578125" style="304" customWidth="1"/>
    <col min="3846" max="3846" width="4.5703125" style="304" customWidth="1"/>
    <col min="3847" max="3847" width="4.85546875" style="304" customWidth="1"/>
    <col min="3848" max="3848" width="4.42578125" style="304" customWidth="1"/>
    <col min="3849" max="3849" width="3.42578125" style="304" customWidth="1"/>
    <col min="3850" max="3850" width="6.140625" style="304" customWidth="1"/>
    <col min="3851" max="3852" width="5.42578125" style="304" customWidth="1"/>
    <col min="3853" max="3853" width="7.42578125" style="304" customWidth="1"/>
    <col min="3854" max="3854" width="7.5703125" style="304" customWidth="1"/>
    <col min="3855" max="3855" width="3.42578125" style="304" customWidth="1"/>
    <col min="3856" max="3856" width="10.42578125" style="304" customWidth="1"/>
    <col min="3857" max="3857" width="3.85546875" style="304" customWidth="1"/>
    <col min="3858" max="3858" width="4.42578125" style="304" customWidth="1"/>
    <col min="3859" max="3859" width="3.42578125" style="304" customWidth="1"/>
    <col min="3860" max="3860" width="7.140625" style="304" customWidth="1"/>
    <col min="3861" max="3861" width="7.42578125" style="304" customWidth="1"/>
    <col min="3862" max="3862" width="11.5703125" style="304" customWidth="1"/>
    <col min="3863" max="3863" width="6" style="304" customWidth="1"/>
    <col min="3864" max="3864" width="9.42578125" style="304" customWidth="1"/>
    <col min="3865" max="3865" width="7.140625" style="304" customWidth="1"/>
    <col min="3866" max="3866" width="8.85546875" style="304" hidden="1" customWidth="1"/>
    <col min="3867" max="3867" width="2.85546875" style="304" customWidth="1"/>
    <col min="3868" max="3868" width="10.42578125" style="304" customWidth="1"/>
    <col min="3869" max="3869" width="19.140625" style="304" customWidth="1"/>
    <col min="3870" max="4097" width="8.85546875" style="304"/>
    <col min="4098" max="4098" width="15" style="304" customWidth="1"/>
    <col min="4099" max="4099" width="3.5703125" style="304" customWidth="1"/>
    <col min="4100" max="4100" width="10.5703125" style="304" customWidth="1"/>
    <col min="4101" max="4101" width="3.42578125" style="304" customWidth="1"/>
    <col min="4102" max="4102" width="4.5703125" style="304" customWidth="1"/>
    <col min="4103" max="4103" width="4.85546875" style="304" customWidth="1"/>
    <col min="4104" max="4104" width="4.42578125" style="304" customWidth="1"/>
    <col min="4105" max="4105" width="3.42578125" style="304" customWidth="1"/>
    <col min="4106" max="4106" width="6.140625" style="304" customWidth="1"/>
    <col min="4107" max="4108" width="5.42578125" style="304" customWidth="1"/>
    <col min="4109" max="4109" width="7.42578125" style="304" customWidth="1"/>
    <col min="4110" max="4110" width="7.5703125" style="304" customWidth="1"/>
    <col min="4111" max="4111" width="3.42578125" style="304" customWidth="1"/>
    <col min="4112" max="4112" width="10.42578125" style="304" customWidth="1"/>
    <col min="4113" max="4113" width="3.85546875" style="304" customWidth="1"/>
    <col min="4114" max="4114" width="4.42578125" style="304" customWidth="1"/>
    <col min="4115" max="4115" width="3.42578125" style="304" customWidth="1"/>
    <col min="4116" max="4116" width="7.140625" style="304" customWidth="1"/>
    <col min="4117" max="4117" width="7.42578125" style="304" customWidth="1"/>
    <col min="4118" max="4118" width="11.5703125" style="304" customWidth="1"/>
    <col min="4119" max="4119" width="6" style="304" customWidth="1"/>
    <col min="4120" max="4120" width="9.42578125" style="304" customWidth="1"/>
    <col min="4121" max="4121" width="7.140625" style="304" customWidth="1"/>
    <col min="4122" max="4122" width="8.85546875" style="304" hidden="1" customWidth="1"/>
    <col min="4123" max="4123" width="2.85546875" style="304" customWidth="1"/>
    <col min="4124" max="4124" width="10.42578125" style="304" customWidth="1"/>
    <col min="4125" max="4125" width="19.140625" style="304" customWidth="1"/>
    <col min="4126" max="4353" width="8.85546875" style="304"/>
    <col min="4354" max="4354" width="15" style="304" customWidth="1"/>
    <col min="4355" max="4355" width="3.5703125" style="304" customWidth="1"/>
    <col min="4356" max="4356" width="10.5703125" style="304" customWidth="1"/>
    <col min="4357" max="4357" width="3.42578125" style="304" customWidth="1"/>
    <col min="4358" max="4358" width="4.5703125" style="304" customWidth="1"/>
    <col min="4359" max="4359" width="4.85546875" style="304" customWidth="1"/>
    <col min="4360" max="4360" width="4.42578125" style="304" customWidth="1"/>
    <col min="4361" max="4361" width="3.42578125" style="304" customWidth="1"/>
    <col min="4362" max="4362" width="6.140625" style="304" customWidth="1"/>
    <col min="4363" max="4364" width="5.42578125" style="304" customWidth="1"/>
    <col min="4365" max="4365" width="7.42578125" style="304" customWidth="1"/>
    <col min="4366" max="4366" width="7.5703125" style="304" customWidth="1"/>
    <col min="4367" max="4367" width="3.42578125" style="304" customWidth="1"/>
    <col min="4368" max="4368" width="10.42578125" style="304" customWidth="1"/>
    <col min="4369" max="4369" width="3.85546875" style="304" customWidth="1"/>
    <col min="4370" max="4370" width="4.42578125" style="304" customWidth="1"/>
    <col min="4371" max="4371" width="3.42578125" style="304" customWidth="1"/>
    <col min="4372" max="4372" width="7.140625" style="304" customWidth="1"/>
    <col min="4373" max="4373" width="7.42578125" style="304" customWidth="1"/>
    <col min="4374" max="4374" width="11.5703125" style="304" customWidth="1"/>
    <col min="4375" max="4375" width="6" style="304" customWidth="1"/>
    <col min="4376" max="4376" width="9.42578125" style="304" customWidth="1"/>
    <col min="4377" max="4377" width="7.140625" style="304" customWidth="1"/>
    <col min="4378" max="4378" width="8.85546875" style="304" hidden="1" customWidth="1"/>
    <col min="4379" max="4379" width="2.85546875" style="304" customWidth="1"/>
    <col min="4380" max="4380" width="10.42578125" style="304" customWidth="1"/>
    <col min="4381" max="4381" width="19.140625" style="304" customWidth="1"/>
    <col min="4382" max="4609" width="8.85546875" style="304"/>
    <col min="4610" max="4610" width="15" style="304" customWidth="1"/>
    <col min="4611" max="4611" width="3.5703125" style="304" customWidth="1"/>
    <col min="4612" max="4612" width="10.5703125" style="304" customWidth="1"/>
    <col min="4613" max="4613" width="3.42578125" style="304" customWidth="1"/>
    <col min="4614" max="4614" width="4.5703125" style="304" customWidth="1"/>
    <col min="4615" max="4615" width="4.85546875" style="304" customWidth="1"/>
    <col min="4616" max="4616" width="4.42578125" style="304" customWidth="1"/>
    <col min="4617" max="4617" width="3.42578125" style="304" customWidth="1"/>
    <col min="4618" max="4618" width="6.140625" style="304" customWidth="1"/>
    <col min="4619" max="4620" width="5.42578125" style="304" customWidth="1"/>
    <col min="4621" max="4621" width="7.42578125" style="304" customWidth="1"/>
    <col min="4622" max="4622" width="7.5703125" style="304" customWidth="1"/>
    <col min="4623" max="4623" width="3.42578125" style="304" customWidth="1"/>
    <col min="4624" max="4624" width="10.42578125" style="304" customWidth="1"/>
    <col min="4625" max="4625" width="3.85546875" style="304" customWidth="1"/>
    <col min="4626" max="4626" width="4.42578125" style="304" customWidth="1"/>
    <col min="4627" max="4627" width="3.42578125" style="304" customWidth="1"/>
    <col min="4628" max="4628" width="7.140625" style="304" customWidth="1"/>
    <col min="4629" max="4629" width="7.42578125" style="304" customWidth="1"/>
    <col min="4630" max="4630" width="11.5703125" style="304" customWidth="1"/>
    <col min="4631" max="4631" width="6" style="304" customWidth="1"/>
    <col min="4632" max="4632" width="9.42578125" style="304" customWidth="1"/>
    <col min="4633" max="4633" width="7.140625" style="304" customWidth="1"/>
    <col min="4634" max="4634" width="8.85546875" style="304" hidden="1" customWidth="1"/>
    <col min="4635" max="4635" width="2.85546875" style="304" customWidth="1"/>
    <col min="4636" max="4636" width="10.42578125" style="304" customWidth="1"/>
    <col min="4637" max="4637" width="19.140625" style="304" customWidth="1"/>
    <col min="4638" max="4865" width="8.85546875" style="304"/>
    <col min="4866" max="4866" width="15" style="304" customWidth="1"/>
    <col min="4867" max="4867" width="3.5703125" style="304" customWidth="1"/>
    <col min="4868" max="4868" width="10.5703125" style="304" customWidth="1"/>
    <col min="4869" max="4869" width="3.42578125" style="304" customWidth="1"/>
    <col min="4870" max="4870" width="4.5703125" style="304" customWidth="1"/>
    <col min="4871" max="4871" width="4.85546875" style="304" customWidth="1"/>
    <col min="4872" max="4872" width="4.42578125" style="304" customWidth="1"/>
    <col min="4873" max="4873" width="3.42578125" style="304" customWidth="1"/>
    <col min="4874" max="4874" width="6.140625" style="304" customWidth="1"/>
    <col min="4875" max="4876" width="5.42578125" style="304" customWidth="1"/>
    <col min="4877" max="4877" width="7.42578125" style="304" customWidth="1"/>
    <col min="4878" max="4878" width="7.5703125" style="304" customWidth="1"/>
    <col min="4879" max="4879" width="3.42578125" style="304" customWidth="1"/>
    <col min="4880" max="4880" width="10.42578125" style="304" customWidth="1"/>
    <col min="4881" max="4881" width="3.85546875" style="304" customWidth="1"/>
    <col min="4882" max="4882" width="4.42578125" style="304" customWidth="1"/>
    <col min="4883" max="4883" width="3.42578125" style="304" customWidth="1"/>
    <col min="4884" max="4884" width="7.140625" style="304" customWidth="1"/>
    <col min="4885" max="4885" width="7.42578125" style="304" customWidth="1"/>
    <col min="4886" max="4886" width="11.5703125" style="304" customWidth="1"/>
    <col min="4887" max="4887" width="6" style="304" customWidth="1"/>
    <col min="4888" max="4888" width="9.42578125" style="304" customWidth="1"/>
    <col min="4889" max="4889" width="7.140625" style="304" customWidth="1"/>
    <col min="4890" max="4890" width="8.85546875" style="304" hidden="1" customWidth="1"/>
    <col min="4891" max="4891" width="2.85546875" style="304" customWidth="1"/>
    <col min="4892" max="4892" width="10.42578125" style="304" customWidth="1"/>
    <col min="4893" max="4893" width="19.140625" style="304" customWidth="1"/>
    <col min="4894" max="5121" width="8.85546875" style="304"/>
    <col min="5122" max="5122" width="15" style="304" customWidth="1"/>
    <col min="5123" max="5123" width="3.5703125" style="304" customWidth="1"/>
    <col min="5124" max="5124" width="10.5703125" style="304" customWidth="1"/>
    <col min="5125" max="5125" width="3.42578125" style="304" customWidth="1"/>
    <col min="5126" max="5126" width="4.5703125" style="304" customWidth="1"/>
    <col min="5127" max="5127" width="4.85546875" style="304" customWidth="1"/>
    <col min="5128" max="5128" width="4.42578125" style="304" customWidth="1"/>
    <col min="5129" max="5129" width="3.42578125" style="304" customWidth="1"/>
    <col min="5130" max="5130" width="6.140625" style="304" customWidth="1"/>
    <col min="5131" max="5132" width="5.42578125" style="304" customWidth="1"/>
    <col min="5133" max="5133" width="7.42578125" style="304" customWidth="1"/>
    <col min="5134" max="5134" width="7.5703125" style="304" customWidth="1"/>
    <col min="5135" max="5135" width="3.42578125" style="304" customWidth="1"/>
    <col min="5136" max="5136" width="10.42578125" style="304" customWidth="1"/>
    <col min="5137" max="5137" width="3.85546875" style="304" customWidth="1"/>
    <col min="5138" max="5138" width="4.42578125" style="304" customWidth="1"/>
    <col min="5139" max="5139" width="3.42578125" style="304" customWidth="1"/>
    <col min="5140" max="5140" width="7.140625" style="304" customWidth="1"/>
    <col min="5141" max="5141" width="7.42578125" style="304" customWidth="1"/>
    <col min="5142" max="5142" width="11.5703125" style="304" customWidth="1"/>
    <col min="5143" max="5143" width="6" style="304" customWidth="1"/>
    <col min="5144" max="5144" width="9.42578125" style="304" customWidth="1"/>
    <col min="5145" max="5145" width="7.140625" style="304" customWidth="1"/>
    <col min="5146" max="5146" width="8.85546875" style="304" hidden="1" customWidth="1"/>
    <col min="5147" max="5147" width="2.85546875" style="304" customWidth="1"/>
    <col min="5148" max="5148" width="10.42578125" style="304" customWidth="1"/>
    <col min="5149" max="5149" width="19.140625" style="304" customWidth="1"/>
    <col min="5150" max="5377" width="8.85546875" style="304"/>
    <col min="5378" max="5378" width="15" style="304" customWidth="1"/>
    <col min="5379" max="5379" width="3.5703125" style="304" customWidth="1"/>
    <col min="5380" max="5380" width="10.5703125" style="304" customWidth="1"/>
    <col min="5381" max="5381" width="3.42578125" style="304" customWidth="1"/>
    <col min="5382" max="5382" width="4.5703125" style="304" customWidth="1"/>
    <col min="5383" max="5383" width="4.85546875" style="304" customWidth="1"/>
    <col min="5384" max="5384" width="4.42578125" style="304" customWidth="1"/>
    <col min="5385" max="5385" width="3.42578125" style="304" customWidth="1"/>
    <col min="5386" max="5386" width="6.140625" style="304" customWidth="1"/>
    <col min="5387" max="5388" width="5.42578125" style="304" customWidth="1"/>
    <col min="5389" max="5389" width="7.42578125" style="304" customWidth="1"/>
    <col min="5390" max="5390" width="7.5703125" style="304" customWidth="1"/>
    <col min="5391" max="5391" width="3.42578125" style="304" customWidth="1"/>
    <col min="5392" max="5392" width="10.42578125" style="304" customWidth="1"/>
    <col min="5393" max="5393" width="3.85546875" style="304" customWidth="1"/>
    <col min="5394" max="5394" width="4.42578125" style="304" customWidth="1"/>
    <col min="5395" max="5395" width="3.42578125" style="304" customWidth="1"/>
    <col min="5396" max="5396" width="7.140625" style="304" customWidth="1"/>
    <col min="5397" max="5397" width="7.42578125" style="304" customWidth="1"/>
    <col min="5398" max="5398" width="11.5703125" style="304" customWidth="1"/>
    <col min="5399" max="5399" width="6" style="304" customWidth="1"/>
    <col min="5400" max="5400" width="9.42578125" style="304" customWidth="1"/>
    <col min="5401" max="5401" width="7.140625" style="304" customWidth="1"/>
    <col min="5402" max="5402" width="8.85546875" style="304" hidden="1" customWidth="1"/>
    <col min="5403" max="5403" width="2.85546875" style="304" customWidth="1"/>
    <col min="5404" max="5404" width="10.42578125" style="304" customWidth="1"/>
    <col min="5405" max="5405" width="19.140625" style="304" customWidth="1"/>
    <col min="5406" max="5633" width="8.85546875" style="304"/>
    <col min="5634" max="5634" width="15" style="304" customWidth="1"/>
    <col min="5635" max="5635" width="3.5703125" style="304" customWidth="1"/>
    <col min="5636" max="5636" width="10.5703125" style="304" customWidth="1"/>
    <col min="5637" max="5637" width="3.42578125" style="304" customWidth="1"/>
    <col min="5638" max="5638" width="4.5703125" style="304" customWidth="1"/>
    <col min="5639" max="5639" width="4.85546875" style="304" customWidth="1"/>
    <col min="5640" max="5640" width="4.42578125" style="304" customWidth="1"/>
    <col min="5641" max="5641" width="3.42578125" style="304" customWidth="1"/>
    <col min="5642" max="5642" width="6.140625" style="304" customWidth="1"/>
    <col min="5643" max="5644" width="5.42578125" style="304" customWidth="1"/>
    <col min="5645" max="5645" width="7.42578125" style="304" customWidth="1"/>
    <col min="5646" max="5646" width="7.5703125" style="304" customWidth="1"/>
    <col min="5647" max="5647" width="3.42578125" style="304" customWidth="1"/>
    <col min="5648" max="5648" width="10.42578125" style="304" customWidth="1"/>
    <col min="5649" max="5649" width="3.85546875" style="304" customWidth="1"/>
    <col min="5650" max="5650" width="4.42578125" style="304" customWidth="1"/>
    <col min="5651" max="5651" width="3.42578125" style="304" customWidth="1"/>
    <col min="5652" max="5652" width="7.140625" style="304" customWidth="1"/>
    <col min="5653" max="5653" width="7.42578125" style="304" customWidth="1"/>
    <col min="5654" max="5654" width="11.5703125" style="304" customWidth="1"/>
    <col min="5655" max="5655" width="6" style="304" customWidth="1"/>
    <col min="5656" max="5656" width="9.42578125" style="304" customWidth="1"/>
    <col min="5657" max="5657" width="7.140625" style="304" customWidth="1"/>
    <col min="5658" max="5658" width="8.85546875" style="304" hidden="1" customWidth="1"/>
    <col min="5659" max="5659" width="2.85546875" style="304" customWidth="1"/>
    <col min="5660" max="5660" width="10.42578125" style="304" customWidth="1"/>
    <col min="5661" max="5661" width="19.140625" style="304" customWidth="1"/>
    <col min="5662" max="5889" width="8.85546875" style="304"/>
    <col min="5890" max="5890" width="15" style="304" customWidth="1"/>
    <col min="5891" max="5891" width="3.5703125" style="304" customWidth="1"/>
    <col min="5892" max="5892" width="10.5703125" style="304" customWidth="1"/>
    <col min="5893" max="5893" width="3.42578125" style="304" customWidth="1"/>
    <col min="5894" max="5894" width="4.5703125" style="304" customWidth="1"/>
    <col min="5895" max="5895" width="4.85546875" style="304" customWidth="1"/>
    <col min="5896" max="5896" width="4.42578125" style="304" customWidth="1"/>
    <col min="5897" max="5897" width="3.42578125" style="304" customWidth="1"/>
    <col min="5898" max="5898" width="6.140625" style="304" customWidth="1"/>
    <col min="5899" max="5900" width="5.42578125" style="304" customWidth="1"/>
    <col min="5901" max="5901" width="7.42578125" style="304" customWidth="1"/>
    <col min="5902" max="5902" width="7.5703125" style="304" customWidth="1"/>
    <col min="5903" max="5903" width="3.42578125" style="304" customWidth="1"/>
    <col min="5904" max="5904" width="10.42578125" style="304" customWidth="1"/>
    <col min="5905" max="5905" width="3.85546875" style="304" customWidth="1"/>
    <col min="5906" max="5906" width="4.42578125" style="304" customWidth="1"/>
    <col min="5907" max="5907" width="3.42578125" style="304" customWidth="1"/>
    <col min="5908" max="5908" width="7.140625" style="304" customWidth="1"/>
    <col min="5909" max="5909" width="7.42578125" style="304" customWidth="1"/>
    <col min="5910" max="5910" width="11.5703125" style="304" customWidth="1"/>
    <col min="5911" max="5911" width="6" style="304" customWidth="1"/>
    <col min="5912" max="5912" width="9.42578125" style="304" customWidth="1"/>
    <col min="5913" max="5913" width="7.140625" style="304" customWidth="1"/>
    <col min="5914" max="5914" width="8.85546875" style="304" hidden="1" customWidth="1"/>
    <col min="5915" max="5915" width="2.85546875" style="304" customWidth="1"/>
    <col min="5916" max="5916" width="10.42578125" style="304" customWidth="1"/>
    <col min="5917" max="5917" width="19.140625" style="304" customWidth="1"/>
    <col min="5918" max="6145" width="8.85546875" style="304"/>
    <col min="6146" max="6146" width="15" style="304" customWidth="1"/>
    <col min="6147" max="6147" width="3.5703125" style="304" customWidth="1"/>
    <col min="6148" max="6148" width="10.5703125" style="304" customWidth="1"/>
    <col min="6149" max="6149" width="3.42578125" style="304" customWidth="1"/>
    <col min="6150" max="6150" width="4.5703125" style="304" customWidth="1"/>
    <col min="6151" max="6151" width="4.85546875" style="304" customWidth="1"/>
    <col min="6152" max="6152" width="4.42578125" style="304" customWidth="1"/>
    <col min="6153" max="6153" width="3.42578125" style="304" customWidth="1"/>
    <col min="6154" max="6154" width="6.140625" style="304" customWidth="1"/>
    <col min="6155" max="6156" width="5.42578125" style="304" customWidth="1"/>
    <col min="6157" max="6157" width="7.42578125" style="304" customWidth="1"/>
    <col min="6158" max="6158" width="7.5703125" style="304" customWidth="1"/>
    <col min="6159" max="6159" width="3.42578125" style="304" customWidth="1"/>
    <col min="6160" max="6160" width="10.42578125" style="304" customWidth="1"/>
    <col min="6161" max="6161" width="3.85546875" style="304" customWidth="1"/>
    <col min="6162" max="6162" width="4.42578125" style="304" customWidth="1"/>
    <col min="6163" max="6163" width="3.42578125" style="304" customWidth="1"/>
    <col min="6164" max="6164" width="7.140625" style="304" customWidth="1"/>
    <col min="6165" max="6165" width="7.42578125" style="304" customWidth="1"/>
    <col min="6166" max="6166" width="11.5703125" style="304" customWidth="1"/>
    <col min="6167" max="6167" width="6" style="304" customWidth="1"/>
    <col min="6168" max="6168" width="9.42578125" style="304" customWidth="1"/>
    <col min="6169" max="6169" width="7.140625" style="304" customWidth="1"/>
    <col min="6170" max="6170" width="8.85546875" style="304" hidden="1" customWidth="1"/>
    <col min="6171" max="6171" width="2.85546875" style="304" customWidth="1"/>
    <col min="6172" max="6172" width="10.42578125" style="304" customWidth="1"/>
    <col min="6173" max="6173" width="19.140625" style="304" customWidth="1"/>
    <col min="6174" max="6401" width="8.85546875" style="304"/>
    <col min="6402" max="6402" width="15" style="304" customWidth="1"/>
    <col min="6403" max="6403" width="3.5703125" style="304" customWidth="1"/>
    <col min="6404" max="6404" width="10.5703125" style="304" customWidth="1"/>
    <col min="6405" max="6405" width="3.42578125" style="304" customWidth="1"/>
    <col min="6406" max="6406" width="4.5703125" style="304" customWidth="1"/>
    <col min="6407" max="6407" width="4.85546875" style="304" customWidth="1"/>
    <col min="6408" max="6408" width="4.42578125" style="304" customWidth="1"/>
    <col min="6409" max="6409" width="3.42578125" style="304" customWidth="1"/>
    <col min="6410" max="6410" width="6.140625" style="304" customWidth="1"/>
    <col min="6411" max="6412" width="5.42578125" style="304" customWidth="1"/>
    <col min="6413" max="6413" width="7.42578125" style="304" customWidth="1"/>
    <col min="6414" max="6414" width="7.5703125" style="304" customWidth="1"/>
    <col min="6415" max="6415" width="3.42578125" style="304" customWidth="1"/>
    <col min="6416" max="6416" width="10.42578125" style="304" customWidth="1"/>
    <col min="6417" max="6417" width="3.85546875" style="304" customWidth="1"/>
    <col min="6418" max="6418" width="4.42578125" style="304" customWidth="1"/>
    <col min="6419" max="6419" width="3.42578125" style="304" customWidth="1"/>
    <col min="6420" max="6420" width="7.140625" style="304" customWidth="1"/>
    <col min="6421" max="6421" width="7.42578125" style="304" customWidth="1"/>
    <col min="6422" max="6422" width="11.5703125" style="304" customWidth="1"/>
    <col min="6423" max="6423" width="6" style="304" customWidth="1"/>
    <col min="6424" max="6424" width="9.42578125" style="304" customWidth="1"/>
    <col min="6425" max="6425" width="7.140625" style="304" customWidth="1"/>
    <col min="6426" max="6426" width="8.85546875" style="304" hidden="1" customWidth="1"/>
    <col min="6427" max="6427" width="2.85546875" style="304" customWidth="1"/>
    <col min="6428" max="6428" width="10.42578125" style="304" customWidth="1"/>
    <col min="6429" max="6429" width="19.140625" style="304" customWidth="1"/>
    <col min="6430" max="6657" width="8.85546875" style="304"/>
    <col min="6658" max="6658" width="15" style="304" customWidth="1"/>
    <col min="6659" max="6659" width="3.5703125" style="304" customWidth="1"/>
    <col min="6660" max="6660" width="10.5703125" style="304" customWidth="1"/>
    <col min="6661" max="6661" width="3.42578125" style="304" customWidth="1"/>
    <col min="6662" max="6662" width="4.5703125" style="304" customWidth="1"/>
    <col min="6663" max="6663" width="4.85546875" style="304" customWidth="1"/>
    <col min="6664" max="6664" width="4.42578125" style="304" customWidth="1"/>
    <col min="6665" max="6665" width="3.42578125" style="304" customWidth="1"/>
    <col min="6666" max="6666" width="6.140625" style="304" customWidth="1"/>
    <col min="6667" max="6668" width="5.42578125" style="304" customWidth="1"/>
    <col min="6669" max="6669" width="7.42578125" style="304" customWidth="1"/>
    <col min="6670" max="6670" width="7.5703125" style="304" customWidth="1"/>
    <col min="6671" max="6671" width="3.42578125" style="304" customWidth="1"/>
    <col min="6672" max="6672" width="10.42578125" style="304" customWidth="1"/>
    <col min="6673" max="6673" width="3.85546875" style="304" customWidth="1"/>
    <col min="6674" max="6674" width="4.42578125" style="304" customWidth="1"/>
    <col min="6675" max="6675" width="3.42578125" style="304" customWidth="1"/>
    <col min="6676" max="6676" width="7.140625" style="304" customWidth="1"/>
    <col min="6677" max="6677" width="7.42578125" style="304" customWidth="1"/>
    <col min="6678" max="6678" width="11.5703125" style="304" customWidth="1"/>
    <col min="6679" max="6679" width="6" style="304" customWidth="1"/>
    <col min="6680" max="6680" width="9.42578125" style="304" customWidth="1"/>
    <col min="6681" max="6681" width="7.140625" style="304" customWidth="1"/>
    <col min="6682" max="6682" width="8.85546875" style="304" hidden="1" customWidth="1"/>
    <col min="6683" max="6683" width="2.85546875" style="304" customWidth="1"/>
    <col min="6684" max="6684" width="10.42578125" style="304" customWidth="1"/>
    <col min="6685" max="6685" width="19.140625" style="304" customWidth="1"/>
    <col min="6686" max="6913" width="8.85546875" style="304"/>
    <col min="6914" max="6914" width="15" style="304" customWidth="1"/>
    <col min="6915" max="6915" width="3.5703125" style="304" customWidth="1"/>
    <col min="6916" max="6916" width="10.5703125" style="304" customWidth="1"/>
    <col min="6917" max="6917" width="3.42578125" style="304" customWidth="1"/>
    <col min="6918" max="6918" width="4.5703125" style="304" customWidth="1"/>
    <col min="6919" max="6919" width="4.85546875" style="304" customWidth="1"/>
    <col min="6920" max="6920" width="4.42578125" style="304" customWidth="1"/>
    <col min="6921" max="6921" width="3.42578125" style="304" customWidth="1"/>
    <col min="6922" max="6922" width="6.140625" style="304" customWidth="1"/>
    <col min="6923" max="6924" width="5.42578125" style="304" customWidth="1"/>
    <col min="6925" max="6925" width="7.42578125" style="304" customWidth="1"/>
    <col min="6926" max="6926" width="7.5703125" style="304" customWidth="1"/>
    <col min="6927" max="6927" width="3.42578125" style="304" customWidth="1"/>
    <col min="6928" max="6928" width="10.42578125" style="304" customWidth="1"/>
    <col min="6929" max="6929" width="3.85546875" style="304" customWidth="1"/>
    <col min="6930" max="6930" width="4.42578125" style="304" customWidth="1"/>
    <col min="6931" max="6931" width="3.42578125" style="304" customWidth="1"/>
    <col min="6932" max="6932" width="7.140625" style="304" customWidth="1"/>
    <col min="6933" max="6933" width="7.42578125" style="304" customWidth="1"/>
    <col min="6934" max="6934" width="11.5703125" style="304" customWidth="1"/>
    <col min="6935" max="6935" width="6" style="304" customWidth="1"/>
    <col min="6936" max="6936" width="9.42578125" style="304" customWidth="1"/>
    <col min="6937" max="6937" width="7.140625" style="304" customWidth="1"/>
    <col min="6938" max="6938" width="8.85546875" style="304" hidden="1" customWidth="1"/>
    <col min="6939" max="6939" width="2.85546875" style="304" customWidth="1"/>
    <col min="6940" max="6940" width="10.42578125" style="304" customWidth="1"/>
    <col min="6941" max="6941" width="19.140625" style="304" customWidth="1"/>
    <col min="6942" max="7169" width="8.85546875" style="304"/>
    <col min="7170" max="7170" width="15" style="304" customWidth="1"/>
    <col min="7171" max="7171" width="3.5703125" style="304" customWidth="1"/>
    <col min="7172" max="7172" width="10.5703125" style="304" customWidth="1"/>
    <col min="7173" max="7173" width="3.42578125" style="304" customWidth="1"/>
    <col min="7174" max="7174" width="4.5703125" style="304" customWidth="1"/>
    <col min="7175" max="7175" width="4.85546875" style="304" customWidth="1"/>
    <col min="7176" max="7176" width="4.42578125" style="304" customWidth="1"/>
    <col min="7177" max="7177" width="3.42578125" style="304" customWidth="1"/>
    <col min="7178" max="7178" width="6.140625" style="304" customWidth="1"/>
    <col min="7179" max="7180" width="5.42578125" style="304" customWidth="1"/>
    <col min="7181" max="7181" width="7.42578125" style="304" customWidth="1"/>
    <col min="7182" max="7182" width="7.5703125" style="304" customWidth="1"/>
    <col min="7183" max="7183" width="3.42578125" style="304" customWidth="1"/>
    <col min="7184" max="7184" width="10.42578125" style="304" customWidth="1"/>
    <col min="7185" max="7185" width="3.85546875" style="304" customWidth="1"/>
    <col min="7186" max="7186" width="4.42578125" style="304" customWidth="1"/>
    <col min="7187" max="7187" width="3.42578125" style="304" customWidth="1"/>
    <col min="7188" max="7188" width="7.140625" style="304" customWidth="1"/>
    <col min="7189" max="7189" width="7.42578125" style="304" customWidth="1"/>
    <col min="7190" max="7190" width="11.5703125" style="304" customWidth="1"/>
    <col min="7191" max="7191" width="6" style="304" customWidth="1"/>
    <col min="7192" max="7192" width="9.42578125" style="304" customWidth="1"/>
    <col min="7193" max="7193" width="7.140625" style="304" customWidth="1"/>
    <col min="7194" max="7194" width="8.85546875" style="304" hidden="1" customWidth="1"/>
    <col min="7195" max="7195" width="2.85546875" style="304" customWidth="1"/>
    <col min="7196" max="7196" width="10.42578125" style="304" customWidth="1"/>
    <col min="7197" max="7197" width="19.140625" style="304" customWidth="1"/>
    <col min="7198" max="7425" width="8.85546875" style="304"/>
    <col min="7426" max="7426" width="15" style="304" customWidth="1"/>
    <col min="7427" max="7427" width="3.5703125" style="304" customWidth="1"/>
    <col min="7428" max="7428" width="10.5703125" style="304" customWidth="1"/>
    <col min="7429" max="7429" width="3.42578125" style="304" customWidth="1"/>
    <col min="7430" max="7430" width="4.5703125" style="304" customWidth="1"/>
    <col min="7431" max="7431" width="4.85546875" style="304" customWidth="1"/>
    <col min="7432" max="7432" width="4.42578125" style="304" customWidth="1"/>
    <col min="7433" max="7433" width="3.42578125" style="304" customWidth="1"/>
    <col min="7434" max="7434" width="6.140625" style="304" customWidth="1"/>
    <col min="7435" max="7436" width="5.42578125" style="304" customWidth="1"/>
    <col min="7437" max="7437" width="7.42578125" style="304" customWidth="1"/>
    <col min="7438" max="7438" width="7.5703125" style="304" customWidth="1"/>
    <col min="7439" max="7439" width="3.42578125" style="304" customWidth="1"/>
    <col min="7440" max="7440" width="10.42578125" style="304" customWidth="1"/>
    <col min="7441" max="7441" width="3.85546875" style="304" customWidth="1"/>
    <col min="7442" max="7442" width="4.42578125" style="304" customWidth="1"/>
    <col min="7443" max="7443" width="3.42578125" style="304" customWidth="1"/>
    <col min="7444" max="7444" width="7.140625" style="304" customWidth="1"/>
    <col min="7445" max="7445" width="7.42578125" style="304" customWidth="1"/>
    <col min="7446" max="7446" width="11.5703125" style="304" customWidth="1"/>
    <col min="7447" max="7447" width="6" style="304" customWidth="1"/>
    <col min="7448" max="7448" width="9.42578125" style="304" customWidth="1"/>
    <col min="7449" max="7449" width="7.140625" style="304" customWidth="1"/>
    <col min="7450" max="7450" width="8.85546875" style="304" hidden="1" customWidth="1"/>
    <col min="7451" max="7451" width="2.85546875" style="304" customWidth="1"/>
    <col min="7452" max="7452" width="10.42578125" style="304" customWidth="1"/>
    <col min="7453" max="7453" width="19.140625" style="304" customWidth="1"/>
    <col min="7454" max="7681" width="8.85546875" style="304"/>
    <col min="7682" max="7682" width="15" style="304" customWidth="1"/>
    <col min="7683" max="7683" width="3.5703125" style="304" customWidth="1"/>
    <col min="7684" max="7684" width="10.5703125" style="304" customWidth="1"/>
    <col min="7685" max="7685" width="3.42578125" style="304" customWidth="1"/>
    <col min="7686" max="7686" width="4.5703125" style="304" customWidth="1"/>
    <col min="7687" max="7687" width="4.85546875" style="304" customWidth="1"/>
    <col min="7688" max="7688" width="4.42578125" style="304" customWidth="1"/>
    <col min="7689" max="7689" width="3.42578125" style="304" customWidth="1"/>
    <col min="7690" max="7690" width="6.140625" style="304" customWidth="1"/>
    <col min="7691" max="7692" width="5.42578125" style="304" customWidth="1"/>
    <col min="7693" max="7693" width="7.42578125" style="304" customWidth="1"/>
    <col min="7694" max="7694" width="7.5703125" style="304" customWidth="1"/>
    <col min="7695" max="7695" width="3.42578125" style="304" customWidth="1"/>
    <col min="7696" max="7696" width="10.42578125" style="304" customWidth="1"/>
    <col min="7697" max="7697" width="3.85546875" style="304" customWidth="1"/>
    <col min="7698" max="7698" width="4.42578125" style="304" customWidth="1"/>
    <col min="7699" max="7699" width="3.42578125" style="304" customWidth="1"/>
    <col min="7700" max="7700" width="7.140625" style="304" customWidth="1"/>
    <col min="7701" max="7701" width="7.42578125" style="304" customWidth="1"/>
    <col min="7702" max="7702" width="11.5703125" style="304" customWidth="1"/>
    <col min="7703" max="7703" width="6" style="304" customWidth="1"/>
    <col min="7704" max="7704" width="9.42578125" style="304" customWidth="1"/>
    <col min="7705" max="7705" width="7.140625" style="304" customWidth="1"/>
    <col min="7706" max="7706" width="8.85546875" style="304" hidden="1" customWidth="1"/>
    <col min="7707" max="7707" width="2.85546875" style="304" customWidth="1"/>
    <col min="7708" max="7708" width="10.42578125" style="304" customWidth="1"/>
    <col min="7709" max="7709" width="19.140625" style="304" customWidth="1"/>
    <col min="7710" max="7937" width="8.85546875" style="304"/>
    <col min="7938" max="7938" width="15" style="304" customWidth="1"/>
    <col min="7939" max="7939" width="3.5703125" style="304" customWidth="1"/>
    <col min="7940" max="7940" width="10.5703125" style="304" customWidth="1"/>
    <col min="7941" max="7941" width="3.42578125" style="304" customWidth="1"/>
    <col min="7942" max="7942" width="4.5703125" style="304" customWidth="1"/>
    <col min="7943" max="7943" width="4.85546875" style="304" customWidth="1"/>
    <col min="7944" max="7944" width="4.42578125" style="304" customWidth="1"/>
    <col min="7945" max="7945" width="3.42578125" style="304" customWidth="1"/>
    <col min="7946" max="7946" width="6.140625" style="304" customWidth="1"/>
    <col min="7947" max="7948" width="5.42578125" style="304" customWidth="1"/>
    <col min="7949" max="7949" width="7.42578125" style="304" customWidth="1"/>
    <col min="7950" max="7950" width="7.5703125" style="304" customWidth="1"/>
    <col min="7951" max="7951" width="3.42578125" style="304" customWidth="1"/>
    <col min="7952" max="7952" width="10.42578125" style="304" customWidth="1"/>
    <col min="7953" max="7953" width="3.85546875" style="304" customWidth="1"/>
    <col min="7954" max="7954" width="4.42578125" style="304" customWidth="1"/>
    <col min="7955" max="7955" width="3.42578125" style="304" customWidth="1"/>
    <col min="7956" max="7956" width="7.140625" style="304" customWidth="1"/>
    <col min="7957" max="7957" width="7.42578125" style="304" customWidth="1"/>
    <col min="7958" max="7958" width="11.5703125" style="304" customWidth="1"/>
    <col min="7959" max="7959" width="6" style="304" customWidth="1"/>
    <col min="7960" max="7960" width="9.42578125" style="304" customWidth="1"/>
    <col min="7961" max="7961" width="7.140625" style="304" customWidth="1"/>
    <col min="7962" max="7962" width="8.85546875" style="304" hidden="1" customWidth="1"/>
    <col min="7963" max="7963" width="2.85546875" style="304" customWidth="1"/>
    <col min="7964" max="7964" width="10.42578125" style="304" customWidth="1"/>
    <col min="7965" max="7965" width="19.140625" style="304" customWidth="1"/>
    <col min="7966" max="8193" width="8.85546875" style="304"/>
    <col min="8194" max="8194" width="15" style="304" customWidth="1"/>
    <col min="8195" max="8195" width="3.5703125" style="304" customWidth="1"/>
    <col min="8196" max="8196" width="10.5703125" style="304" customWidth="1"/>
    <col min="8197" max="8197" width="3.42578125" style="304" customWidth="1"/>
    <col min="8198" max="8198" width="4.5703125" style="304" customWidth="1"/>
    <col min="8199" max="8199" width="4.85546875" style="304" customWidth="1"/>
    <col min="8200" max="8200" width="4.42578125" style="304" customWidth="1"/>
    <col min="8201" max="8201" width="3.42578125" style="304" customWidth="1"/>
    <col min="8202" max="8202" width="6.140625" style="304" customWidth="1"/>
    <col min="8203" max="8204" width="5.42578125" style="304" customWidth="1"/>
    <col min="8205" max="8205" width="7.42578125" style="304" customWidth="1"/>
    <col min="8206" max="8206" width="7.5703125" style="304" customWidth="1"/>
    <col min="8207" max="8207" width="3.42578125" style="304" customWidth="1"/>
    <col min="8208" max="8208" width="10.42578125" style="304" customWidth="1"/>
    <col min="8209" max="8209" width="3.85546875" style="304" customWidth="1"/>
    <col min="8210" max="8210" width="4.42578125" style="304" customWidth="1"/>
    <col min="8211" max="8211" width="3.42578125" style="304" customWidth="1"/>
    <col min="8212" max="8212" width="7.140625" style="304" customWidth="1"/>
    <col min="8213" max="8213" width="7.42578125" style="304" customWidth="1"/>
    <col min="8214" max="8214" width="11.5703125" style="304" customWidth="1"/>
    <col min="8215" max="8215" width="6" style="304" customWidth="1"/>
    <col min="8216" max="8216" width="9.42578125" style="304" customWidth="1"/>
    <col min="8217" max="8217" width="7.140625" style="304" customWidth="1"/>
    <col min="8218" max="8218" width="8.85546875" style="304" hidden="1" customWidth="1"/>
    <col min="8219" max="8219" width="2.85546875" style="304" customWidth="1"/>
    <col min="8220" max="8220" width="10.42578125" style="304" customWidth="1"/>
    <col min="8221" max="8221" width="19.140625" style="304" customWidth="1"/>
    <col min="8222" max="8449" width="8.85546875" style="304"/>
    <col min="8450" max="8450" width="15" style="304" customWidth="1"/>
    <col min="8451" max="8451" width="3.5703125" style="304" customWidth="1"/>
    <col min="8452" max="8452" width="10.5703125" style="304" customWidth="1"/>
    <col min="8453" max="8453" width="3.42578125" style="304" customWidth="1"/>
    <col min="8454" max="8454" width="4.5703125" style="304" customWidth="1"/>
    <col min="8455" max="8455" width="4.85546875" style="304" customWidth="1"/>
    <col min="8456" max="8456" width="4.42578125" style="304" customWidth="1"/>
    <col min="8457" max="8457" width="3.42578125" style="304" customWidth="1"/>
    <col min="8458" max="8458" width="6.140625" style="304" customWidth="1"/>
    <col min="8459" max="8460" width="5.42578125" style="304" customWidth="1"/>
    <col min="8461" max="8461" width="7.42578125" style="304" customWidth="1"/>
    <col min="8462" max="8462" width="7.5703125" style="304" customWidth="1"/>
    <col min="8463" max="8463" width="3.42578125" style="304" customWidth="1"/>
    <col min="8464" max="8464" width="10.42578125" style="304" customWidth="1"/>
    <col min="8465" max="8465" width="3.85546875" style="304" customWidth="1"/>
    <col min="8466" max="8466" width="4.42578125" style="304" customWidth="1"/>
    <col min="8467" max="8467" width="3.42578125" style="304" customWidth="1"/>
    <col min="8468" max="8468" width="7.140625" style="304" customWidth="1"/>
    <col min="8469" max="8469" width="7.42578125" style="304" customWidth="1"/>
    <col min="8470" max="8470" width="11.5703125" style="304" customWidth="1"/>
    <col min="8471" max="8471" width="6" style="304" customWidth="1"/>
    <col min="8472" max="8472" width="9.42578125" style="304" customWidth="1"/>
    <col min="8473" max="8473" width="7.140625" style="304" customWidth="1"/>
    <col min="8474" max="8474" width="8.85546875" style="304" hidden="1" customWidth="1"/>
    <col min="8475" max="8475" width="2.85546875" style="304" customWidth="1"/>
    <col min="8476" max="8476" width="10.42578125" style="304" customWidth="1"/>
    <col min="8477" max="8477" width="19.140625" style="304" customWidth="1"/>
    <col min="8478" max="8705" width="8.85546875" style="304"/>
    <col min="8706" max="8706" width="15" style="304" customWidth="1"/>
    <col min="8707" max="8707" width="3.5703125" style="304" customWidth="1"/>
    <col min="8708" max="8708" width="10.5703125" style="304" customWidth="1"/>
    <col min="8709" max="8709" width="3.42578125" style="304" customWidth="1"/>
    <col min="8710" max="8710" width="4.5703125" style="304" customWidth="1"/>
    <col min="8711" max="8711" width="4.85546875" style="304" customWidth="1"/>
    <col min="8712" max="8712" width="4.42578125" style="304" customWidth="1"/>
    <col min="8713" max="8713" width="3.42578125" style="304" customWidth="1"/>
    <col min="8714" max="8714" width="6.140625" style="304" customWidth="1"/>
    <col min="8715" max="8716" width="5.42578125" style="304" customWidth="1"/>
    <col min="8717" max="8717" width="7.42578125" style="304" customWidth="1"/>
    <col min="8718" max="8718" width="7.5703125" style="304" customWidth="1"/>
    <col min="8719" max="8719" width="3.42578125" style="304" customWidth="1"/>
    <col min="8720" max="8720" width="10.42578125" style="304" customWidth="1"/>
    <col min="8721" max="8721" width="3.85546875" style="304" customWidth="1"/>
    <col min="8722" max="8722" width="4.42578125" style="304" customWidth="1"/>
    <col min="8723" max="8723" width="3.42578125" style="304" customWidth="1"/>
    <col min="8724" max="8724" width="7.140625" style="304" customWidth="1"/>
    <col min="8725" max="8725" width="7.42578125" style="304" customWidth="1"/>
    <col min="8726" max="8726" width="11.5703125" style="304" customWidth="1"/>
    <col min="8727" max="8727" width="6" style="304" customWidth="1"/>
    <col min="8728" max="8728" width="9.42578125" style="304" customWidth="1"/>
    <col min="8729" max="8729" width="7.140625" style="304" customWidth="1"/>
    <col min="8730" max="8730" width="8.85546875" style="304" hidden="1" customWidth="1"/>
    <col min="8731" max="8731" width="2.85546875" style="304" customWidth="1"/>
    <col min="8732" max="8732" width="10.42578125" style="304" customWidth="1"/>
    <col min="8733" max="8733" width="19.140625" style="304" customWidth="1"/>
    <col min="8734" max="8961" width="8.85546875" style="304"/>
    <col min="8962" max="8962" width="15" style="304" customWidth="1"/>
    <col min="8963" max="8963" width="3.5703125" style="304" customWidth="1"/>
    <col min="8964" max="8964" width="10.5703125" style="304" customWidth="1"/>
    <col min="8965" max="8965" width="3.42578125" style="304" customWidth="1"/>
    <col min="8966" max="8966" width="4.5703125" style="304" customWidth="1"/>
    <col min="8967" max="8967" width="4.85546875" style="304" customWidth="1"/>
    <col min="8968" max="8968" width="4.42578125" style="304" customWidth="1"/>
    <col min="8969" max="8969" width="3.42578125" style="304" customWidth="1"/>
    <col min="8970" max="8970" width="6.140625" style="304" customWidth="1"/>
    <col min="8971" max="8972" width="5.42578125" style="304" customWidth="1"/>
    <col min="8973" max="8973" width="7.42578125" style="304" customWidth="1"/>
    <col min="8974" max="8974" width="7.5703125" style="304" customWidth="1"/>
    <col min="8975" max="8975" width="3.42578125" style="304" customWidth="1"/>
    <col min="8976" max="8976" width="10.42578125" style="304" customWidth="1"/>
    <col min="8977" max="8977" width="3.85546875" style="304" customWidth="1"/>
    <col min="8978" max="8978" width="4.42578125" style="304" customWidth="1"/>
    <col min="8979" max="8979" width="3.42578125" style="304" customWidth="1"/>
    <col min="8980" max="8980" width="7.140625" style="304" customWidth="1"/>
    <col min="8981" max="8981" width="7.42578125" style="304" customWidth="1"/>
    <col min="8982" max="8982" width="11.5703125" style="304" customWidth="1"/>
    <col min="8983" max="8983" width="6" style="304" customWidth="1"/>
    <col min="8984" max="8984" width="9.42578125" style="304" customWidth="1"/>
    <col min="8985" max="8985" width="7.140625" style="304" customWidth="1"/>
    <col min="8986" max="8986" width="8.85546875" style="304" hidden="1" customWidth="1"/>
    <col min="8987" max="8987" width="2.85546875" style="304" customWidth="1"/>
    <col min="8988" max="8988" width="10.42578125" style="304" customWidth="1"/>
    <col min="8989" max="8989" width="19.140625" style="304" customWidth="1"/>
    <col min="8990" max="9217" width="8.85546875" style="304"/>
    <col min="9218" max="9218" width="15" style="304" customWidth="1"/>
    <col min="9219" max="9219" width="3.5703125" style="304" customWidth="1"/>
    <col min="9220" max="9220" width="10.5703125" style="304" customWidth="1"/>
    <col min="9221" max="9221" width="3.42578125" style="304" customWidth="1"/>
    <col min="9222" max="9222" width="4.5703125" style="304" customWidth="1"/>
    <col min="9223" max="9223" width="4.85546875" style="304" customWidth="1"/>
    <col min="9224" max="9224" width="4.42578125" style="304" customWidth="1"/>
    <col min="9225" max="9225" width="3.42578125" style="304" customWidth="1"/>
    <col min="9226" max="9226" width="6.140625" style="304" customWidth="1"/>
    <col min="9227" max="9228" width="5.42578125" style="304" customWidth="1"/>
    <col min="9229" max="9229" width="7.42578125" style="304" customWidth="1"/>
    <col min="9230" max="9230" width="7.5703125" style="304" customWidth="1"/>
    <col min="9231" max="9231" width="3.42578125" style="304" customWidth="1"/>
    <col min="9232" max="9232" width="10.42578125" style="304" customWidth="1"/>
    <col min="9233" max="9233" width="3.85546875" style="304" customWidth="1"/>
    <col min="9234" max="9234" width="4.42578125" style="304" customWidth="1"/>
    <col min="9235" max="9235" width="3.42578125" style="304" customWidth="1"/>
    <col min="9236" max="9236" width="7.140625" style="304" customWidth="1"/>
    <col min="9237" max="9237" width="7.42578125" style="304" customWidth="1"/>
    <col min="9238" max="9238" width="11.5703125" style="304" customWidth="1"/>
    <col min="9239" max="9239" width="6" style="304" customWidth="1"/>
    <col min="9240" max="9240" width="9.42578125" style="304" customWidth="1"/>
    <col min="9241" max="9241" width="7.140625" style="304" customWidth="1"/>
    <col min="9242" max="9242" width="8.85546875" style="304" hidden="1" customWidth="1"/>
    <col min="9243" max="9243" width="2.85546875" style="304" customWidth="1"/>
    <col min="9244" max="9244" width="10.42578125" style="304" customWidth="1"/>
    <col min="9245" max="9245" width="19.140625" style="304" customWidth="1"/>
    <col min="9246" max="9473" width="8.85546875" style="304"/>
    <col min="9474" max="9474" width="15" style="304" customWidth="1"/>
    <col min="9475" max="9475" width="3.5703125" style="304" customWidth="1"/>
    <col min="9476" max="9476" width="10.5703125" style="304" customWidth="1"/>
    <col min="9477" max="9477" width="3.42578125" style="304" customWidth="1"/>
    <col min="9478" max="9478" width="4.5703125" style="304" customWidth="1"/>
    <col min="9479" max="9479" width="4.85546875" style="304" customWidth="1"/>
    <col min="9480" max="9480" width="4.42578125" style="304" customWidth="1"/>
    <col min="9481" max="9481" width="3.42578125" style="304" customWidth="1"/>
    <col min="9482" max="9482" width="6.140625" style="304" customWidth="1"/>
    <col min="9483" max="9484" width="5.42578125" style="304" customWidth="1"/>
    <col min="9485" max="9485" width="7.42578125" style="304" customWidth="1"/>
    <col min="9486" max="9486" width="7.5703125" style="304" customWidth="1"/>
    <col min="9487" max="9487" width="3.42578125" style="304" customWidth="1"/>
    <col min="9488" max="9488" width="10.42578125" style="304" customWidth="1"/>
    <col min="9489" max="9489" width="3.85546875" style="304" customWidth="1"/>
    <col min="9490" max="9490" width="4.42578125" style="304" customWidth="1"/>
    <col min="9491" max="9491" width="3.42578125" style="304" customWidth="1"/>
    <col min="9492" max="9492" width="7.140625" style="304" customWidth="1"/>
    <col min="9493" max="9493" width="7.42578125" style="304" customWidth="1"/>
    <col min="9494" max="9494" width="11.5703125" style="304" customWidth="1"/>
    <col min="9495" max="9495" width="6" style="304" customWidth="1"/>
    <col min="9496" max="9496" width="9.42578125" style="304" customWidth="1"/>
    <col min="9497" max="9497" width="7.140625" style="304" customWidth="1"/>
    <col min="9498" max="9498" width="8.85546875" style="304" hidden="1" customWidth="1"/>
    <col min="9499" max="9499" width="2.85546875" style="304" customWidth="1"/>
    <col min="9500" max="9500" width="10.42578125" style="304" customWidth="1"/>
    <col min="9501" max="9501" width="19.140625" style="304" customWidth="1"/>
    <col min="9502" max="9729" width="8.85546875" style="304"/>
    <col min="9730" max="9730" width="15" style="304" customWidth="1"/>
    <col min="9731" max="9731" width="3.5703125" style="304" customWidth="1"/>
    <col min="9732" max="9732" width="10.5703125" style="304" customWidth="1"/>
    <col min="9733" max="9733" width="3.42578125" style="304" customWidth="1"/>
    <col min="9734" max="9734" width="4.5703125" style="304" customWidth="1"/>
    <col min="9735" max="9735" width="4.85546875" style="304" customWidth="1"/>
    <col min="9736" max="9736" width="4.42578125" style="304" customWidth="1"/>
    <col min="9737" max="9737" width="3.42578125" style="304" customWidth="1"/>
    <col min="9738" max="9738" width="6.140625" style="304" customWidth="1"/>
    <col min="9739" max="9740" width="5.42578125" style="304" customWidth="1"/>
    <col min="9741" max="9741" width="7.42578125" style="304" customWidth="1"/>
    <col min="9742" max="9742" width="7.5703125" style="304" customWidth="1"/>
    <col min="9743" max="9743" width="3.42578125" style="304" customWidth="1"/>
    <col min="9744" max="9744" width="10.42578125" style="304" customWidth="1"/>
    <col min="9745" max="9745" width="3.85546875" style="304" customWidth="1"/>
    <col min="9746" max="9746" width="4.42578125" style="304" customWidth="1"/>
    <col min="9747" max="9747" width="3.42578125" style="304" customWidth="1"/>
    <col min="9748" max="9748" width="7.140625" style="304" customWidth="1"/>
    <col min="9749" max="9749" width="7.42578125" style="304" customWidth="1"/>
    <col min="9750" max="9750" width="11.5703125" style="304" customWidth="1"/>
    <col min="9751" max="9751" width="6" style="304" customWidth="1"/>
    <col min="9752" max="9752" width="9.42578125" style="304" customWidth="1"/>
    <col min="9753" max="9753" width="7.140625" style="304" customWidth="1"/>
    <col min="9754" max="9754" width="8.85546875" style="304" hidden="1" customWidth="1"/>
    <col min="9755" max="9755" width="2.85546875" style="304" customWidth="1"/>
    <col min="9756" max="9756" width="10.42578125" style="304" customWidth="1"/>
    <col min="9757" max="9757" width="19.140625" style="304" customWidth="1"/>
    <col min="9758" max="9985" width="8.85546875" style="304"/>
    <col min="9986" max="9986" width="15" style="304" customWidth="1"/>
    <col min="9987" max="9987" width="3.5703125" style="304" customWidth="1"/>
    <col min="9988" max="9988" width="10.5703125" style="304" customWidth="1"/>
    <col min="9989" max="9989" width="3.42578125" style="304" customWidth="1"/>
    <col min="9990" max="9990" width="4.5703125" style="304" customWidth="1"/>
    <col min="9991" max="9991" width="4.85546875" style="304" customWidth="1"/>
    <col min="9992" max="9992" width="4.42578125" style="304" customWidth="1"/>
    <col min="9993" max="9993" width="3.42578125" style="304" customWidth="1"/>
    <col min="9994" max="9994" width="6.140625" style="304" customWidth="1"/>
    <col min="9995" max="9996" width="5.42578125" style="304" customWidth="1"/>
    <col min="9997" max="9997" width="7.42578125" style="304" customWidth="1"/>
    <col min="9998" max="9998" width="7.5703125" style="304" customWidth="1"/>
    <col min="9999" max="9999" width="3.42578125" style="304" customWidth="1"/>
    <col min="10000" max="10000" width="10.42578125" style="304" customWidth="1"/>
    <col min="10001" max="10001" width="3.85546875" style="304" customWidth="1"/>
    <col min="10002" max="10002" width="4.42578125" style="304" customWidth="1"/>
    <col min="10003" max="10003" width="3.42578125" style="304" customWidth="1"/>
    <col min="10004" max="10004" width="7.140625" style="304" customWidth="1"/>
    <col min="10005" max="10005" width="7.42578125" style="304" customWidth="1"/>
    <col min="10006" max="10006" width="11.5703125" style="304" customWidth="1"/>
    <col min="10007" max="10007" width="6" style="304" customWidth="1"/>
    <col min="10008" max="10008" width="9.42578125" style="304" customWidth="1"/>
    <col min="10009" max="10009" width="7.140625" style="304" customWidth="1"/>
    <col min="10010" max="10010" width="8.85546875" style="304" hidden="1" customWidth="1"/>
    <col min="10011" max="10011" width="2.85546875" style="304" customWidth="1"/>
    <col min="10012" max="10012" width="10.42578125" style="304" customWidth="1"/>
    <col min="10013" max="10013" width="19.140625" style="304" customWidth="1"/>
    <col min="10014" max="10241" width="8.85546875" style="304"/>
    <col min="10242" max="10242" width="15" style="304" customWidth="1"/>
    <col min="10243" max="10243" width="3.5703125" style="304" customWidth="1"/>
    <col min="10244" max="10244" width="10.5703125" style="304" customWidth="1"/>
    <col min="10245" max="10245" width="3.42578125" style="304" customWidth="1"/>
    <col min="10246" max="10246" width="4.5703125" style="304" customWidth="1"/>
    <col min="10247" max="10247" width="4.85546875" style="304" customWidth="1"/>
    <col min="10248" max="10248" width="4.42578125" style="304" customWidth="1"/>
    <col min="10249" max="10249" width="3.42578125" style="304" customWidth="1"/>
    <col min="10250" max="10250" width="6.140625" style="304" customWidth="1"/>
    <col min="10251" max="10252" width="5.42578125" style="304" customWidth="1"/>
    <col min="10253" max="10253" width="7.42578125" style="304" customWidth="1"/>
    <col min="10254" max="10254" width="7.5703125" style="304" customWidth="1"/>
    <col min="10255" max="10255" width="3.42578125" style="304" customWidth="1"/>
    <col min="10256" max="10256" width="10.42578125" style="304" customWidth="1"/>
    <col min="10257" max="10257" width="3.85546875" style="304" customWidth="1"/>
    <col min="10258" max="10258" width="4.42578125" style="304" customWidth="1"/>
    <col min="10259" max="10259" width="3.42578125" style="304" customWidth="1"/>
    <col min="10260" max="10260" width="7.140625" style="304" customWidth="1"/>
    <col min="10261" max="10261" width="7.42578125" style="304" customWidth="1"/>
    <col min="10262" max="10262" width="11.5703125" style="304" customWidth="1"/>
    <col min="10263" max="10263" width="6" style="304" customWidth="1"/>
    <col min="10264" max="10264" width="9.42578125" style="304" customWidth="1"/>
    <col min="10265" max="10265" width="7.140625" style="304" customWidth="1"/>
    <col min="10266" max="10266" width="8.85546875" style="304" hidden="1" customWidth="1"/>
    <col min="10267" max="10267" width="2.85546875" style="304" customWidth="1"/>
    <col min="10268" max="10268" width="10.42578125" style="304" customWidth="1"/>
    <col min="10269" max="10269" width="19.140625" style="304" customWidth="1"/>
    <col min="10270" max="10497" width="8.85546875" style="304"/>
    <col min="10498" max="10498" width="15" style="304" customWidth="1"/>
    <col min="10499" max="10499" width="3.5703125" style="304" customWidth="1"/>
    <col min="10500" max="10500" width="10.5703125" style="304" customWidth="1"/>
    <col min="10501" max="10501" width="3.42578125" style="304" customWidth="1"/>
    <col min="10502" max="10502" width="4.5703125" style="304" customWidth="1"/>
    <col min="10503" max="10503" width="4.85546875" style="304" customWidth="1"/>
    <col min="10504" max="10504" width="4.42578125" style="304" customWidth="1"/>
    <col min="10505" max="10505" width="3.42578125" style="304" customWidth="1"/>
    <col min="10506" max="10506" width="6.140625" style="304" customWidth="1"/>
    <col min="10507" max="10508" width="5.42578125" style="304" customWidth="1"/>
    <col min="10509" max="10509" width="7.42578125" style="304" customWidth="1"/>
    <col min="10510" max="10510" width="7.5703125" style="304" customWidth="1"/>
    <col min="10511" max="10511" width="3.42578125" style="304" customWidth="1"/>
    <col min="10512" max="10512" width="10.42578125" style="304" customWidth="1"/>
    <col min="10513" max="10513" width="3.85546875" style="304" customWidth="1"/>
    <col min="10514" max="10514" width="4.42578125" style="304" customWidth="1"/>
    <col min="10515" max="10515" width="3.42578125" style="304" customWidth="1"/>
    <col min="10516" max="10516" width="7.140625" style="304" customWidth="1"/>
    <col min="10517" max="10517" width="7.42578125" style="304" customWidth="1"/>
    <col min="10518" max="10518" width="11.5703125" style="304" customWidth="1"/>
    <col min="10519" max="10519" width="6" style="304" customWidth="1"/>
    <col min="10520" max="10520" width="9.42578125" style="304" customWidth="1"/>
    <col min="10521" max="10521" width="7.140625" style="304" customWidth="1"/>
    <col min="10522" max="10522" width="8.85546875" style="304" hidden="1" customWidth="1"/>
    <col min="10523" max="10523" width="2.85546875" style="304" customWidth="1"/>
    <col min="10524" max="10524" width="10.42578125" style="304" customWidth="1"/>
    <col min="10525" max="10525" width="19.140625" style="304" customWidth="1"/>
    <col min="10526" max="10753" width="8.85546875" style="304"/>
    <col min="10754" max="10754" width="15" style="304" customWidth="1"/>
    <col min="10755" max="10755" width="3.5703125" style="304" customWidth="1"/>
    <col min="10756" max="10756" width="10.5703125" style="304" customWidth="1"/>
    <col min="10757" max="10757" width="3.42578125" style="304" customWidth="1"/>
    <col min="10758" max="10758" width="4.5703125" style="304" customWidth="1"/>
    <col min="10759" max="10759" width="4.85546875" style="304" customWidth="1"/>
    <col min="10760" max="10760" width="4.42578125" style="304" customWidth="1"/>
    <col min="10761" max="10761" width="3.42578125" style="304" customWidth="1"/>
    <col min="10762" max="10762" width="6.140625" style="304" customWidth="1"/>
    <col min="10763" max="10764" width="5.42578125" style="304" customWidth="1"/>
    <col min="10765" max="10765" width="7.42578125" style="304" customWidth="1"/>
    <col min="10766" max="10766" width="7.5703125" style="304" customWidth="1"/>
    <col min="10767" max="10767" width="3.42578125" style="304" customWidth="1"/>
    <col min="10768" max="10768" width="10.42578125" style="304" customWidth="1"/>
    <col min="10769" max="10769" width="3.85546875" style="304" customWidth="1"/>
    <col min="10770" max="10770" width="4.42578125" style="304" customWidth="1"/>
    <col min="10771" max="10771" width="3.42578125" style="304" customWidth="1"/>
    <col min="10772" max="10772" width="7.140625" style="304" customWidth="1"/>
    <col min="10773" max="10773" width="7.42578125" style="304" customWidth="1"/>
    <col min="10774" max="10774" width="11.5703125" style="304" customWidth="1"/>
    <col min="10775" max="10775" width="6" style="304" customWidth="1"/>
    <col min="10776" max="10776" width="9.42578125" style="304" customWidth="1"/>
    <col min="10777" max="10777" width="7.140625" style="304" customWidth="1"/>
    <col min="10778" max="10778" width="8.85546875" style="304" hidden="1" customWidth="1"/>
    <col min="10779" max="10779" width="2.85546875" style="304" customWidth="1"/>
    <col min="10780" max="10780" width="10.42578125" style="304" customWidth="1"/>
    <col min="10781" max="10781" width="19.140625" style="304" customWidth="1"/>
    <col min="10782" max="11009" width="8.85546875" style="304"/>
    <col min="11010" max="11010" width="15" style="304" customWidth="1"/>
    <col min="11011" max="11011" width="3.5703125" style="304" customWidth="1"/>
    <col min="11012" max="11012" width="10.5703125" style="304" customWidth="1"/>
    <col min="11013" max="11013" width="3.42578125" style="304" customWidth="1"/>
    <col min="11014" max="11014" width="4.5703125" style="304" customWidth="1"/>
    <col min="11015" max="11015" width="4.85546875" style="304" customWidth="1"/>
    <col min="11016" max="11016" width="4.42578125" style="304" customWidth="1"/>
    <col min="11017" max="11017" width="3.42578125" style="304" customWidth="1"/>
    <col min="11018" max="11018" width="6.140625" style="304" customWidth="1"/>
    <col min="11019" max="11020" width="5.42578125" style="304" customWidth="1"/>
    <col min="11021" max="11021" width="7.42578125" style="304" customWidth="1"/>
    <col min="11022" max="11022" width="7.5703125" style="304" customWidth="1"/>
    <col min="11023" max="11023" width="3.42578125" style="304" customWidth="1"/>
    <col min="11024" max="11024" width="10.42578125" style="304" customWidth="1"/>
    <col min="11025" max="11025" width="3.85546875" style="304" customWidth="1"/>
    <col min="11026" max="11026" width="4.42578125" style="304" customWidth="1"/>
    <col min="11027" max="11027" width="3.42578125" style="304" customWidth="1"/>
    <col min="11028" max="11028" width="7.140625" style="304" customWidth="1"/>
    <col min="11029" max="11029" width="7.42578125" style="304" customWidth="1"/>
    <col min="11030" max="11030" width="11.5703125" style="304" customWidth="1"/>
    <col min="11031" max="11031" width="6" style="304" customWidth="1"/>
    <col min="11032" max="11032" width="9.42578125" style="304" customWidth="1"/>
    <col min="11033" max="11033" width="7.140625" style="304" customWidth="1"/>
    <col min="11034" max="11034" width="8.85546875" style="304" hidden="1" customWidth="1"/>
    <col min="11035" max="11035" width="2.85546875" style="304" customWidth="1"/>
    <col min="11036" max="11036" width="10.42578125" style="304" customWidth="1"/>
    <col min="11037" max="11037" width="19.140625" style="304" customWidth="1"/>
    <col min="11038" max="11265" width="8.85546875" style="304"/>
    <col min="11266" max="11266" width="15" style="304" customWidth="1"/>
    <col min="11267" max="11267" width="3.5703125" style="304" customWidth="1"/>
    <col min="11268" max="11268" width="10.5703125" style="304" customWidth="1"/>
    <col min="11269" max="11269" width="3.42578125" style="304" customWidth="1"/>
    <col min="11270" max="11270" width="4.5703125" style="304" customWidth="1"/>
    <col min="11271" max="11271" width="4.85546875" style="304" customWidth="1"/>
    <col min="11272" max="11272" width="4.42578125" style="304" customWidth="1"/>
    <col min="11273" max="11273" width="3.42578125" style="304" customWidth="1"/>
    <col min="11274" max="11274" width="6.140625" style="304" customWidth="1"/>
    <col min="11275" max="11276" width="5.42578125" style="304" customWidth="1"/>
    <col min="11277" max="11277" width="7.42578125" style="304" customWidth="1"/>
    <col min="11278" max="11278" width="7.5703125" style="304" customWidth="1"/>
    <col min="11279" max="11279" width="3.42578125" style="304" customWidth="1"/>
    <col min="11280" max="11280" width="10.42578125" style="304" customWidth="1"/>
    <col min="11281" max="11281" width="3.85546875" style="304" customWidth="1"/>
    <col min="11282" max="11282" width="4.42578125" style="304" customWidth="1"/>
    <col min="11283" max="11283" width="3.42578125" style="304" customWidth="1"/>
    <col min="11284" max="11284" width="7.140625" style="304" customWidth="1"/>
    <col min="11285" max="11285" width="7.42578125" style="304" customWidth="1"/>
    <col min="11286" max="11286" width="11.5703125" style="304" customWidth="1"/>
    <col min="11287" max="11287" width="6" style="304" customWidth="1"/>
    <col min="11288" max="11288" width="9.42578125" style="304" customWidth="1"/>
    <col min="11289" max="11289" width="7.140625" style="304" customWidth="1"/>
    <col min="11290" max="11290" width="8.85546875" style="304" hidden="1" customWidth="1"/>
    <col min="11291" max="11291" width="2.85546875" style="304" customWidth="1"/>
    <col min="11292" max="11292" width="10.42578125" style="304" customWidth="1"/>
    <col min="11293" max="11293" width="19.140625" style="304" customWidth="1"/>
    <col min="11294" max="11521" width="8.85546875" style="304"/>
    <col min="11522" max="11522" width="15" style="304" customWidth="1"/>
    <col min="11523" max="11523" width="3.5703125" style="304" customWidth="1"/>
    <col min="11524" max="11524" width="10.5703125" style="304" customWidth="1"/>
    <col min="11525" max="11525" width="3.42578125" style="304" customWidth="1"/>
    <col min="11526" max="11526" width="4.5703125" style="304" customWidth="1"/>
    <col min="11527" max="11527" width="4.85546875" style="304" customWidth="1"/>
    <col min="11528" max="11528" width="4.42578125" style="304" customWidth="1"/>
    <col min="11529" max="11529" width="3.42578125" style="304" customWidth="1"/>
    <col min="11530" max="11530" width="6.140625" style="304" customWidth="1"/>
    <col min="11531" max="11532" width="5.42578125" style="304" customWidth="1"/>
    <col min="11533" max="11533" width="7.42578125" style="304" customWidth="1"/>
    <col min="11534" max="11534" width="7.5703125" style="304" customWidth="1"/>
    <col min="11535" max="11535" width="3.42578125" style="304" customWidth="1"/>
    <col min="11536" max="11536" width="10.42578125" style="304" customWidth="1"/>
    <col min="11537" max="11537" width="3.85546875" style="304" customWidth="1"/>
    <col min="11538" max="11538" width="4.42578125" style="304" customWidth="1"/>
    <col min="11539" max="11539" width="3.42578125" style="304" customWidth="1"/>
    <col min="11540" max="11540" width="7.140625" style="304" customWidth="1"/>
    <col min="11541" max="11541" width="7.42578125" style="304" customWidth="1"/>
    <col min="11542" max="11542" width="11.5703125" style="304" customWidth="1"/>
    <col min="11543" max="11543" width="6" style="304" customWidth="1"/>
    <col min="11544" max="11544" width="9.42578125" style="304" customWidth="1"/>
    <col min="11545" max="11545" width="7.140625" style="304" customWidth="1"/>
    <col min="11546" max="11546" width="8.85546875" style="304" hidden="1" customWidth="1"/>
    <col min="11547" max="11547" width="2.85546875" style="304" customWidth="1"/>
    <col min="11548" max="11548" width="10.42578125" style="304" customWidth="1"/>
    <col min="11549" max="11549" width="19.140625" style="304" customWidth="1"/>
    <col min="11550" max="11777" width="8.85546875" style="304"/>
    <col min="11778" max="11778" width="15" style="304" customWidth="1"/>
    <col min="11779" max="11779" width="3.5703125" style="304" customWidth="1"/>
    <col min="11780" max="11780" width="10.5703125" style="304" customWidth="1"/>
    <col min="11781" max="11781" width="3.42578125" style="304" customWidth="1"/>
    <col min="11782" max="11782" width="4.5703125" style="304" customWidth="1"/>
    <col min="11783" max="11783" width="4.85546875" style="304" customWidth="1"/>
    <col min="11784" max="11784" width="4.42578125" style="304" customWidth="1"/>
    <col min="11785" max="11785" width="3.42578125" style="304" customWidth="1"/>
    <col min="11786" max="11786" width="6.140625" style="304" customWidth="1"/>
    <col min="11787" max="11788" width="5.42578125" style="304" customWidth="1"/>
    <col min="11789" max="11789" width="7.42578125" style="304" customWidth="1"/>
    <col min="11790" max="11790" width="7.5703125" style="304" customWidth="1"/>
    <col min="11791" max="11791" width="3.42578125" style="304" customWidth="1"/>
    <col min="11792" max="11792" width="10.42578125" style="304" customWidth="1"/>
    <col min="11793" max="11793" width="3.85546875" style="304" customWidth="1"/>
    <col min="11794" max="11794" width="4.42578125" style="304" customWidth="1"/>
    <col min="11795" max="11795" width="3.42578125" style="304" customWidth="1"/>
    <col min="11796" max="11796" width="7.140625" style="304" customWidth="1"/>
    <col min="11797" max="11797" width="7.42578125" style="304" customWidth="1"/>
    <col min="11798" max="11798" width="11.5703125" style="304" customWidth="1"/>
    <col min="11799" max="11799" width="6" style="304" customWidth="1"/>
    <col min="11800" max="11800" width="9.42578125" style="304" customWidth="1"/>
    <col min="11801" max="11801" width="7.140625" style="304" customWidth="1"/>
    <col min="11802" max="11802" width="8.85546875" style="304" hidden="1" customWidth="1"/>
    <col min="11803" max="11803" width="2.85546875" style="304" customWidth="1"/>
    <col min="11804" max="11804" width="10.42578125" style="304" customWidth="1"/>
    <col min="11805" max="11805" width="19.140625" style="304" customWidth="1"/>
    <col min="11806" max="12033" width="8.85546875" style="304"/>
    <col min="12034" max="12034" width="15" style="304" customWidth="1"/>
    <col min="12035" max="12035" width="3.5703125" style="304" customWidth="1"/>
    <col min="12036" max="12036" width="10.5703125" style="304" customWidth="1"/>
    <col min="12037" max="12037" width="3.42578125" style="304" customWidth="1"/>
    <col min="12038" max="12038" width="4.5703125" style="304" customWidth="1"/>
    <col min="12039" max="12039" width="4.85546875" style="304" customWidth="1"/>
    <col min="12040" max="12040" width="4.42578125" style="304" customWidth="1"/>
    <col min="12041" max="12041" width="3.42578125" style="304" customWidth="1"/>
    <col min="12042" max="12042" width="6.140625" style="304" customWidth="1"/>
    <col min="12043" max="12044" width="5.42578125" style="304" customWidth="1"/>
    <col min="12045" max="12045" width="7.42578125" style="304" customWidth="1"/>
    <col min="12046" max="12046" width="7.5703125" style="304" customWidth="1"/>
    <col min="12047" max="12047" width="3.42578125" style="304" customWidth="1"/>
    <col min="12048" max="12048" width="10.42578125" style="304" customWidth="1"/>
    <col min="12049" max="12049" width="3.85546875" style="304" customWidth="1"/>
    <col min="12050" max="12050" width="4.42578125" style="304" customWidth="1"/>
    <col min="12051" max="12051" width="3.42578125" style="304" customWidth="1"/>
    <col min="12052" max="12052" width="7.140625" style="304" customWidth="1"/>
    <col min="12053" max="12053" width="7.42578125" style="304" customWidth="1"/>
    <col min="12054" max="12054" width="11.5703125" style="304" customWidth="1"/>
    <col min="12055" max="12055" width="6" style="304" customWidth="1"/>
    <col min="12056" max="12056" width="9.42578125" style="304" customWidth="1"/>
    <col min="12057" max="12057" width="7.140625" style="304" customWidth="1"/>
    <col min="12058" max="12058" width="8.85546875" style="304" hidden="1" customWidth="1"/>
    <col min="12059" max="12059" width="2.85546875" style="304" customWidth="1"/>
    <col min="12060" max="12060" width="10.42578125" style="304" customWidth="1"/>
    <col min="12061" max="12061" width="19.140625" style="304" customWidth="1"/>
    <col min="12062" max="12289" width="8.85546875" style="304"/>
    <col min="12290" max="12290" width="15" style="304" customWidth="1"/>
    <col min="12291" max="12291" width="3.5703125" style="304" customWidth="1"/>
    <col min="12292" max="12292" width="10.5703125" style="304" customWidth="1"/>
    <col min="12293" max="12293" width="3.42578125" style="304" customWidth="1"/>
    <col min="12294" max="12294" width="4.5703125" style="304" customWidth="1"/>
    <col min="12295" max="12295" width="4.85546875" style="304" customWidth="1"/>
    <col min="12296" max="12296" width="4.42578125" style="304" customWidth="1"/>
    <col min="12297" max="12297" width="3.42578125" style="304" customWidth="1"/>
    <col min="12298" max="12298" width="6.140625" style="304" customWidth="1"/>
    <col min="12299" max="12300" width="5.42578125" style="304" customWidth="1"/>
    <col min="12301" max="12301" width="7.42578125" style="304" customWidth="1"/>
    <col min="12302" max="12302" width="7.5703125" style="304" customWidth="1"/>
    <col min="12303" max="12303" width="3.42578125" style="304" customWidth="1"/>
    <col min="12304" max="12304" width="10.42578125" style="304" customWidth="1"/>
    <col min="12305" max="12305" width="3.85546875" style="304" customWidth="1"/>
    <col min="12306" max="12306" width="4.42578125" style="304" customWidth="1"/>
    <col min="12307" max="12307" width="3.42578125" style="304" customWidth="1"/>
    <col min="12308" max="12308" width="7.140625" style="304" customWidth="1"/>
    <col min="12309" max="12309" width="7.42578125" style="304" customWidth="1"/>
    <col min="12310" max="12310" width="11.5703125" style="304" customWidth="1"/>
    <col min="12311" max="12311" width="6" style="304" customWidth="1"/>
    <col min="12312" max="12312" width="9.42578125" style="304" customWidth="1"/>
    <col min="12313" max="12313" width="7.140625" style="304" customWidth="1"/>
    <col min="12314" max="12314" width="8.85546875" style="304" hidden="1" customWidth="1"/>
    <col min="12315" max="12315" width="2.85546875" style="304" customWidth="1"/>
    <col min="12316" max="12316" width="10.42578125" style="304" customWidth="1"/>
    <col min="12317" max="12317" width="19.140625" style="304" customWidth="1"/>
    <col min="12318" max="12545" width="8.85546875" style="304"/>
    <col min="12546" max="12546" width="15" style="304" customWidth="1"/>
    <col min="12547" max="12547" width="3.5703125" style="304" customWidth="1"/>
    <col min="12548" max="12548" width="10.5703125" style="304" customWidth="1"/>
    <col min="12549" max="12549" width="3.42578125" style="304" customWidth="1"/>
    <col min="12550" max="12550" width="4.5703125" style="304" customWidth="1"/>
    <col min="12551" max="12551" width="4.85546875" style="304" customWidth="1"/>
    <col min="12552" max="12552" width="4.42578125" style="304" customWidth="1"/>
    <col min="12553" max="12553" width="3.42578125" style="304" customWidth="1"/>
    <col min="12554" max="12554" width="6.140625" style="304" customWidth="1"/>
    <col min="12555" max="12556" width="5.42578125" style="304" customWidth="1"/>
    <col min="12557" max="12557" width="7.42578125" style="304" customWidth="1"/>
    <col min="12558" max="12558" width="7.5703125" style="304" customWidth="1"/>
    <col min="12559" max="12559" width="3.42578125" style="304" customWidth="1"/>
    <col min="12560" max="12560" width="10.42578125" style="304" customWidth="1"/>
    <col min="12561" max="12561" width="3.85546875" style="304" customWidth="1"/>
    <col min="12562" max="12562" width="4.42578125" style="304" customWidth="1"/>
    <col min="12563" max="12563" width="3.42578125" style="304" customWidth="1"/>
    <col min="12564" max="12564" width="7.140625" style="304" customWidth="1"/>
    <col min="12565" max="12565" width="7.42578125" style="304" customWidth="1"/>
    <col min="12566" max="12566" width="11.5703125" style="304" customWidth="1"/>
    <col min="12567" max="12567" width="6" style="304" customWidth="1"/>
    <col min="12568" max="12568" width="9.42578125" style="304" customWidth="1"/>
    <col min="12569" max="12569" width="7.140625" style="304" customWidth="1"/>
    <col min="12570" max="12570" width="8.85546875" style="304" hidden="1" customWidth="1"/>
    <col min="12571" max="12571" width="2.85546875" style="304" customWidth="1"/>
    <col min="12572" max="12572" width="10.42578125" style="304" customWidth="1"/>
    <col min="12573" max="12573" width="19.140625" style="304" customWidth="1"/>
    <col min="12574" max="12801" width="8.85546875" style="304"/>
    <col min="12802" max="12802" width="15" style="304" customWidth="1"/>
    <col min="12803" max="12803" width="3.5703125" style="304" customWidth="1"/>
    <col min="12804" max="12804" width="10.5703125" style="304" customWidth="1"/>
    <col min="12805" max="12805" width="3.42578125" style="304" customWidth="1"/>
    <col min="12806" max="12806" width="4.5703125" style="304" customWidth="1"/>
    <col min="12807" max="12807" width="4.85546875" style="304" customWidth="1"/>
    <col min="12808" max="12808" width="4.42578125" style="304" customWidth="1"/>
    <col min="12809" max="12809" width="3.42578125" style="304" customWidth="1"/>
    <col min="12810" max="12810" width="6.140625" style="304" customWidth="1"/>
    <col min="12811" max="12812" width="5.42578125" style="304" customWidth="1"/>
    <col min="12813" max="12813" width="7.42578125" style="304" customWidth="1"/>
    <col min="12814" max="12814" width="7.5703125" style="304" customWidth="1"/>
    <col min="12815" max="12815" width="3.42578125" style="304" customWidth="1"/>
    <col min="12816" max="12816" width="10.42578125" style="304" customWidth="1"/>
    <col min="12817" max="12817" width="3.85546875" style="304" customWidth="1"/>
    <col min="12818" max="12818" width="4.42578125" style="304" customWidth="1"/>
    <col min="12819" max="12819" width="3.42578125" style="304" customWidth="1"/>
    <col min="12820" max="12820" width="7.140625" style="304" customWidth="1"/>
    <col min="12821" max="12821" width="7.42578125" style="304" customWidth="1"/>
    <col min="12822" max="12822" width="11.5703125" style="304" customWidth="1"/>
    <col min="12823" max="12823" width="6" style="304" customWidth="1"/>
    <col min="12824" max="12824" width="9.42578125" style="304" customWidth="1"/>
    <col min="12825" max="12825" width="7.140625" style="304" customWidth="1"/>
    <col min="12826" max="12826" width="8.85546875" style="304" hidden="1" customWidth="1"/>
    <col min="12827" max="12827" width="2.85546875" style="304" customWidth="1"/>
    <col min="12828" max="12828" width="10.42578125" style="304" customWidth="1"/>
    <col min="12829" max="12829" width="19.140625" style="304" customWidth="1"/>
    <col min="12830" max="13057" width="8.85546875" style="304"/>
    <col min="13058" max="13058" width="15" style="304" customWidth="1"/>
    <col min="13059" max="13059" width="3.5703125" style="304" customWidth="1"/>
    <col min="13060" max="13060" width="10.5703125" style="304" customWidth="1"/>
    <col min="13061" max="13061" width="3.42578125" style="304" customWidth="1"/>
    <col min="13062" max="13062" width="4.5703125" style="304" customWidth="1"/>
    <col min="13063" max="13063" width="4.85546875" style="304" customWidth="1"/>
    <col min="13064" max="13064" width="4.42578125" style="304" customWidth="1"/>
    <col min="13065" max="13065" width="3.42578125" style="304" customWidth="1"/>
    <col min="13066" max="13066" width="6.140625" style="304" customWidth="1"/>
    <col min="13067" max="13068" width="5.42578125" style="304" customWidth="1"/>
    <col min="13069" max="13069" width="7.42578125" style="304" customWidth="1"/>
    <col min="13070" max="13070" width="7.5703125" style="304" customWidth="1"/>
    <col min="13071" max="13071" width="3.42578125" style="304" customWidth="1"/>
    <col min="13072" max="13072" width="10.42578125" style="304" customWidth="1"/>
    <col min="13073" max="13073" width="3.85546875" style="304" customWidth="1"/>
    <col min="13074" max="13074" width="4.42578125" style="304" customWidth="1"/>
    <col min="13075" max="13075" width="3.42578125" style="304" customWidth="1"/>
    <col min="13076" max="13076" width="7.140625" style="304" customWidth="1"/>
    <col min="13077" max="13077" width="7.42578125" style="304" customWidth="1"/>
    <col min="13078" max="13078" width="11.5703125" style="304" customWidth="1"/>
    <col min="13079" max="13079" width="6" style="304" customWidth="1"/>
    <col min="13080" max="13080" width="9.42578125" style="304" customWidth="1"/>
    <col min="13081" max="13081" width="7.140625" style="304" customWidth="1"/>
    <col min="13082" max="13082" width="8.85546875" style="304" hidden="1" customWidth="1"/>
    <col min="13083" max="13083" width="2.85546875" style="304" customWidth="1"/>
    <col min="13084" max="13084" width="10.42578125" style="304" customWidth="1"/>
    <col min="13085" max="13085" width="19.140625" style="304" customWidth="1"/>
    <col min="13086" max="13313" width="8.85546875" style="304"/>
    <col min="13314" max="13314" width="15" style="304" customWidth="1"/>
    <col min="13315" max="13315" width="3.5703125" style="304" customWidth="1"/>
    <col min="13316" max="13316" width="10.5703125" style="304" customWidth="1"/>
    <col min="13317" max="13317" width="3.42578125" style="304" customWidth="1"/>
    <col min="13318" max="13318" width="4.5703125" style="304" customWidth="1"/>
    <col min="13319" max="13319" width="4.85546875" style="304" customWidth="1"/>
    <col min="13320" max="13320" width="4.42578125" style="304" customWidth="1"/>
    <col min="13321" max="13321" width="3.42578125" style="304" customWidth="1"/>
    <col min="13322" max="13322" width="6.140625" style="304" customWidth="1"/>
    <col min="13323" max="13324" width="5.42578125" style="304" customWidth="1"/>
    <col min="13325" max="13325" width="7.42578125" style="304" customWidth="1"/>
    <col min="13326" max="13326" width="7.5703125" style="304" customWidth="1"/>
    <col min="13327" max="13327" width="3.42578125" style="304" customWidth="1"/>
    <col min="13328" max="13328" width="10.42578125" style="304" customWidth="1"/>
    <col min="13329" max="13329" width="3.85546875" style="304" customWidth="1"/>
    <col min="13330" max="13330" width="4.42578125" style="304" customWidth="1"/>
    <col min="13331" max="13331" width="3.42578125" style="304" customWidth="1"/>
    <col min="13332" max="13332" width="7.140625" style="304" customWidth="1"/>
    <col min="13333" max="13333" width="7.42578125" style="304" customWidth="1"/>
    <col min="13334" max="13334" width="11.5703125" style="304" customWidth="1"/>
    <col min="13335" max="13335" width="6" style="304" customWidth="1"/>
    <col min="13336" max="13336" width="9.42578125" style="304" customWidth="1"/>
    <col min="13337" max="13337" width="7.140625" style="304" customWidth="1"/>
    <col min="13338" max="13338" width="8.85546875" style="304" hidden="1" customWidth="1"/>
    <col min="13339" max="13339" width="2.85546875" style="304" customWidth="1"/>
    <col min="13340" max="13340" width="10.42578125" style="304" customWidth="1"/>
    <col min="13341" max="13341" width="19.140625" style="304" customWidth="1"/>
    <col min="13342" max="13569" width="8.85546875" style="304"/>
    <col min="13570" max="13570" width="15" style="304" customWidth="1"/>
    <col min="13571" max="13571" width="3.5703125" style="304" customWidth="1"/>
    <col min="13572" max="13572" width="10.5703125" style="304" customWidth="1"/>
    <col min="13573" max="13573" width="3.42578125" style="304" customWidth="1"/>
    <col min="13574" max="13574" width="4.5703125" style="304" customWidth="1"/>
    <col min="13575" max="13575" width="4.85546875" style="304" customWidth="1"/>
    <col min="13576" max="13576" width="4.42578125" style="304" customWidth="1"/>
    <col min="13577" max="13577" width="3.42578125" style="304" customWidth="1"/>
    <col min="13578" max="13578" width="6.140625" style="304" customWidth="1"/>
    <col min="13579" max="13580" width="5.42578125" style="304" customWidth="1"/>
    <col min="13581" max="13581" width="7.42578125" style="304" customWidth="1"/>
    <col min="13582" max="13582" width="7.5703125" style="304" customWidth="1"/>
    <col min="13583" max="13583" width="3.42578125" style="304" customWidth="1"/>
    <col min="13584" max="13584" width="10.42578125" style="304" customWidth="1"/>
    <col min="13585" max="13585" width="3.85546875" style="304" customWidth="1"/>
    <col min="13586" max="13586" width="4.42578125" style="304" customWidth="1"/>
    <col min="13587" max="13587" width="3.42578125" style="304" customWidth="1"/>
    <col min="13588" max="13588" width="7.140625" style="304" customWidth="1"/>
    <col min="13589" max="13589" width="7.42578125" style="304" customWidth="1"/>
    <col min="13590" max="13590" width="11.5703125" style="304" customWidth="1"/>
    <col min="13591" max="13591" width="6" style="304" customWidth="1"/>
    <col min="13592" max="13592" width="9.42578125" style="304" customWidth="1"/>
    <col min="13593" max="13593" width="7.140625" style="304" customWidth="1"/>
    <col min="13594" max="13594" width="8.85546875" style="304" hidden="1" customWidth="1"/>
    <col min="13595" max="13595" width="2.85546875" style="304" customWidth="1"/>
    <col min="13596" max="13596" width="10.42578125" style="304" customWidth="1"/>
    <col min="13597" max="13597" width="19.140625" style="304" customWidth="1"/>
    <col min="13598" max="13825" width="8.85546875" style="304"/>
    <col min="13826" max="13826" width="15" style="304" customWidth="1"/>
    <col min="13827" max="13827" width="3.5703125" style="304" customWidth="1"/>
    <col min="13828" max="13828" width="10.5703125" style="304" customWidth="1"/>
    <col min="13829" max="13829" width="3.42578125" style="304" customWidth="1"/>
    <col min="13830" max="13830" width="4.5703125" style="304" customWidth="1"/>
    <col min="13831" max="13831" width="4.85546875" style="304" customWidth="1"/>
    <col min="13832" max="13832" width="4.42578125" style="304" customWidth="1"/>
    <col min="13833" max="13833" width="3.42578125" style="304" customWidth="1"/>
    <col min="13834" max="13834" width="6.140625" style="304" customWidth="1"/>
    <col min="13835" max="13836" width="5.42578125" style="304" customWidth="1"/>
    <col min="13837" max="13837" width="7.42578125" style="304" customWidth="1"/>
    <col min="13838" max="13838" width="7.5703125" style="304" customWidth="1"/>
    <col min="13839" max="13839" width="3.42578125" style="304" customWidth="1"/>
    <col min="13840" max="13840" width="10.42578125" style="304" customWidth="1"/>
    <col min="13841" max="13841" width="3.85546875" style="304" customWidth="1"/>
    <col min="13842" max="13842" width="4.42578125" style="304" customWidth="1"/>
    <col min="13843" max="13843" width="3.42578125" style="304" customWidth="1"/>
    <col min="13844" max="13844" width="7.140625" style="304" customWidth="1"/>
    <col min="13845" max="13845" width="7.42578125" style="304" customWidth="1"/>
    <col min="13846" max="13846" width="11.5703125" style="304" customWidth="1"/>
    <col min="13847" max="13847" width="6" style="304" customWidth="1"/>
    <col min="13848" max="13848" width="9.42578125" style="304" customWidth="1"/>
    <col min="13849" max="13849" width="7.140625" style="304" customWidth="1"/>
    <col min="13850" max="13850" width="8.85546875" style="304" hidden="1" customWidth="1"/>
    <col min="13851" max="13851" width="2.85546875" style="304" customWidth="1"/>
    <col min="13852" max="13852" width="10.42578125" style="304" customWidth="1"/>
    <col min="13853" max="13853" width="19.140625" style="304" customWidth="1"/>
    <col min="13854" max="14081" width="8.85546875" style="304"/>
    <col min="14082" max="14082" width="15" style="304" customWidth="1"/>
    <col min="14083" max="14083" width="3.5703125" style="304" customWidth="1"/>
    <col min="14084" max="14084" width="10.5703125" style="304" customWidth="1"/>
    <col min="14085" max="14085" width="3.42578125" style="304" customWidth="1"/>
    <col min="14086" max="14086" width="4.5703125" style="304" customWidth="1"/>
    <col min="14087" max="14087" width="4.85546875" style="304" customWidth="1"/>
    <col min="14088" max="14088" width="4.42578125" style="304" customWidth="1"/>
    <col min="14089" max="14089" width="3.42578125" style="304" customWidth="1"/>
    <col min="14090" max="14090" width="6.140625" style="304" customWidth="1"/>
    <col min="14091" max="14092" width="5.42578125" style="304" customWidth="1"/>
    <col min="14093" max="14093" width="7.42578125" style="304" customWidth="1"/>
    <col min="14094" max="14094" width="7.5703125" style="304" customWidth="1"/>
    <col min="14095" max="14095" width="3.42578125" style="304" customWidth="1"/>
    <col min="14096" max="14096" width="10.42578125" style="304" customWidth="1"/>
    <col min="14097" max="14097" width="3.85546875" style="304" customWidth="1"/>
    <col min="14098" max="14098" width="4.42578125" style="304" customWidth="1"/>
    <col min="14099" max="14099" width="3.42578125" style="304" customWidth="1"/>
    <col min="14100" max="14100" width="7.140625" style="304" customWidth="1"/>
    <col min="14101" max="14101" width="7.42578125" style="304" customWidth="1"/>
    <col min="14102" max="14102" width="11.5703125" style="304" customWidth="1"/>
    <col min="14103" max="14103" width="6" style="304" customWidth="1"/>
    <col min="14104" max="14104" width="9.42578125" style="304" customWidth="1"/>
    <col min="14105" max="14105" width="7.140625" style="304" customWidth="1"/>
    <col min="14106" max="14106" width="8.85546875" style="304" hidden="1" customWidth="1"/>
    <col min="14107" max="14107" width="2.85546875" style="304" customWidth="1"/>
    <col min="14108" max="14108" width="10.42578125" style="304" customWidth="1"/>
    <col min="14109" max="14109" width="19.140625" style="304" customWidth="1"/>
    <col min="14110" max="14337" width="8.85546875" style="304"/>
    <col min="14338" max="14338" width="15" style="304" customWidth="1"/>
    <col min="14339" max="14339" width="3.5703125" style="304" customWidth="1"/>
    <col min="14340" max="14340" width="10.5703125" style="304" customWidth="1"/>
    <col min="14341" max="14341" width="3.42578125" style="304" customWidth="1"/>
    <col min="14342" max="14342" width="4.5703125" style="304" customWidth="1"/>
    <col min="14343" max="14343" width="4.85546875" style="304" customWidth="1"/>
    <col min="14344" max="14344" width="4.42578125" style="304" customWidth="1"/>
    <col min="14345" max="14345" width="3.42578125" style="304" customWidth="1"/>
    <col min="14346" max="14346" width="6.140625" style="304" customWidth="1"/>
    <col min="14347" max="14348" width="5.42578125" style="304" customWidth="1"/>
    <col min="14349" max="14349" width="7.42578125" style="304" customWidth="1"/>
    <col min="14350" max="14350" width="7.5703125" style="304" customWidth="1"/>
    <col min="14351" max="14351" width="3.42578125" style="304" customWidth="1"/>
    <col min="14352" max="14352" width="10.42578125" style="304" customWidth="1"/>
    <col min="14353" max="14353" width="3.85546875" style="304" customWidth="1"/>
    <col min="14354" max="14354" width="4.42578125" style="304" customWidth="1"/>
    <col min="14355" max="14355" width="3.42578125" style="304" customWidth="1"/>
    <col min="14356" max="14356" width="7.140625" style="304" customWidth="1"/>
    <col min="14357" max="14357" width="7.42578125" style="304" customWidth="1"/>
    <col min="14358" max="14358" width="11.5703125" style="304" customWidth="1"/>
    <col min="14359" max="14359" width="6" style="304" customWidth="1"/>
    <col min="14360" max="14360" width="9.42578125" style="304" customWidth="1"/>
    <col min="14361" max="14361" width="7.140625" style="304" customWidth="1"/>
    <col min="14362" max="14362" width="8.85546875" style="304" hidden="1" customWidth="1"/>
    <col min="14363" max="14363" width="2.85546875" style="304" customWidth="1"/>
    <col min="14364" max="14364" width="10.42578125" style="304" customWidth="1"/>
    <col min="14365" max="14365" width="19.140625" style="304" customWidth="1"/>
    <col min="14366" max="14593" width="8.85546875" style="304"/>
    <col min="14594" max="14594" width="15" style="304" customWidth="1"/>
    <col min="14595" max="14595" width="3.5703125" style="304" customWidth="1"/>
    <col min="14596" max="14596" width="10.5703125" style="304" customWidth="1"/>
    <col min="14597" max="14597" width="3.42578125" style="304" customWidth="1"/>
    <col min="14598" max="14598" width="4.5703125" style="304" customWidth="1"/>
    <col min="14599" max="14599" width="4.85546875" style="304" customWidth="1"/>
    <col min="14600" max="14600" width="4.42578125" style="304" customWidth="1"/>
    <col min="14601" max="14601" width="3.42578125" style="304" customWidth="1"/>
    <col min="14602" max="14602" width="6.140625" style="304" customWidth="1"/>
    <col min="14603" max="14604" width="5.42578125" style="304" customWidth="1"/>
    <col min="14605" max="14605" width="7.42578125" style="304" customWidth="1"/>
    <col min="14606" max="14606" width="7.5703125" style="304" customWidth="1"/>
    <col min="14607" max="14607" width="3.42578125" style="304" customWidth="1"/>
    <col min="14608" max="14608" width="10.42578125" style="304" customWidth="1"/>
    <col min="14609" max="14609" width="3.85546875" style="304" customWidth="1"/>
    <col min="14610" max="14610" width="4.42578125" style="304" customWidth="1"/>
    <col min="14611" max="14611" width="3.42578125" style="304" customWidth="1"/>
    <col min="14612" max="14612" width="7.140625" style="304" customWidth="1"/>
    <col min="14613" max="14613" width="7.42578125" style="304" customWidth="1"/>
    <col min="14614" max="14614" width="11.5703125" style="304" customWidth="1"/>
    <col min="14615" max="14615" width="6" style="304" customWidth="1"/>
    <col min="14616" max="14616" width="9.42578125" style="304" customWidth="1"/>
    <col min="14617" max="14617" width="7.140625" style="304" customWidth="1"/>
    <col min="14618" max="14618" width="8.85546875" style="304" hidden="1" customWidth="1"/>
    <col min="14619" max="14619" width="2.85546875" style="304" customWidth="1"/>
    <col min="14620" max="14620" width="10.42578125" style="304" customWidth="1"/>
    <col min="14621" max="14621" width="19.140625" style="304" customWidth="1"/>
    <col min="14622" max="14849" width="8.85546875" style="304"/>
    <col min="14850" max="14850" width="15" style="304" customWidth="1"/>
    <col min="14851" max="14851" width="3.5703125" style="304" customWidth="1"/>
    <col min="14852" max="14852" width="10.5703125" style="304" customWidth="1"/>
    <col min="14853" max="14853" width="3.42578125" style="304" customWidth="1"/>
    <col min="14854" max="14854" width="4.5703125" style="304" customWidth="1"/>
    <col min="14855" max="14855" width="4.85546875" style="304" customWidth="1"/>
    <col min="14856" max="14856" width="4.42578125" style="304" customWidth="1"/>
    <col min="14857" max="14857" width="3.42578125" style="304" customWidth="1"/>
    <col min="14858" max="14858" width="6.140625" style="304" customWidth="1"/>
    <col min="14859" max="14860" width="5.42578125" style="304" customWidth="1"/>
    <col min="14861" max="14861" width="7.42578125" style="304" customWidth="1"/>
    <col min="14862" max="14862" width="7.5703125" style="304" customWidth="1"/>
    <col min="14863" max="14863" width="3.42578125" style="304" customWidth="1"/>
    <col min="14864" max="14864" width="10.42578125" style="304" customWidth="1"/>
    <col min="14865" max="14865" width="3.85546875" style="304" customWidth="1"/>
    <col min="14866" max="14866" width="4.42578125" style="304" customWidth="1"/>
    <col min="14867" max="14867" width="3.42578125" style="304" customWidth="1"/>
    <col min="14868" max="14868" width="7.140625" style="304" customWidth="1"/>
    <col min="14869" max="14869" width="7.42578125" style="304" customWidth="1"/>
    <col min="14870" max="14870" width="11.5703125" style="304" customWidth="1"/>
    <col min="14871" max="14871" width="6" style="304" customWidth="1"/>
    <col min="14872" max="14872" width="9.42578125" style="304" customWidth="1"/>
    <col min="14873" max="14873" width="7.140625" style="304" customWidth="1"/>
    <col min="14874" max="14874" width="8.85546875" style="304" hidden="1" customWidth="1"/>
    <col min="14875" max="14875" width="2.85546875" style="304" customWidth="1"/>
    <col min="14876" max="14876" width="10.42578125" style="304" customWidth="1"/>
    <col min="14877" max="14877" width="19.140625" style="304" customWidth="1"/>
    <col min="14878" max="15105" width="8.85546875" style="304"/>
    <col min="15106" max="15106" width="15" style="304" customWidth="1"/>
    <col min="15107" max="15107" width="3.5703125" style="304" customWidth="1"/>
    <col min="15108" max="15108" width="10.5703125" style="304" customWidth="1"/>
    <col min="15109" max="15109" width="3.42578125" style="304" customWidth="1"/>
    <col min="15110" max="15110" width="4.5703125" style="304" customWidth="1"/>
    <col min="15111" max="15111" width="4.85546875" style="304" customWidth="1"/>
    <col min="15112" max="15112" width="4.42578125" style="304" customWidth="1"/>
    <col min="15113" max="15113" width="3.42578125" style="304" customWidth="1"/>
    <col min="15114" max="15114" width="6.140625" style="304" customWidth="1"/>
    <col min="15115" max="15116" width="5.42578125" style="304" customWidth="1"/>
    <col min="15117" max="15117" width="7.42578125" style="304" customWidth="1"/>
    <col min="15118" max="15118" width="7.5703125" style="304" customWidth="1"/>
    <col min="15119" max="15119" width="3.42578125" style="304" customWidth="1"/>
    <col min="15120" max="15120" width="10.42578125" style="304" customWidth="1"/>
    <col min="15121" max="15121" width="3.85546875" style="304" customWidth="1"/>
    <col min="15122" max="15122" width="4.42578125" style="304" customWidth="1"/>
    <col min="15123" max="15123" width="3.42578125" style="304" customWidth="1"/>
    <col min="15124" max="15124" width="7.140625" style="304" customWidth="1"/>
    <col min="15125" max="15125" width="7.42578125" style="304" customWidth="1"/>
    <col min="15126" max="15126" width="11.5703125" style="304" customWidth="1"/>
    <col min="15127" max="15127" width="6" style="304" customWidth="1"/>
    <col min="15128" max="15128" width="9.42578125" style="304" customWidth="1"/>
    <col min="15129" max="15129" width="7.140625" style="304" customWidth="1"/>
    <col min="15130" max="15130" width="8.85546875" style="304" hidden="1" customWidth="1"/>
    <col min="15131" max="15131" width="2.85546875" style="304" customWidth="1"/>
    <col min="15132" max="15132" width="10.42578125" style="304" customWidth="1"/>
    <col min="15133" max="15133" width="19.140625" style="304" customWidth="1"/>
    <col min="15134" max="15361" width="8.85546875" style="304"/>
    <col min="15362" max="15362" width="15" style="304" customWidth="1"/>
    <col min="15363" max="15363" width="3.5703125" style="304" customWidth="1"/>
    <col min="15364" max="15364" width="10.5703125" style="304" customWidth="1"/>
    <col min="15365" max="15365" width="3.42578125" style="304" customWidth="1"/>
    <col min="15366" max="15366" width="4.5703125" style="304" customWidth="1"/>
    <col min="15367" max="15367" width="4.85546875" style="304" customWidth="1"/>
    <col min="15368" max="15368" width="4.42578125" style="304" customWidth="1"/>
    <col min="15369" max="15369" width="3.42578125" style="304" customWidth="1"/>
    <col min="15370" max="15370" width="6.140625" style="304" customWidth="1"/>
    <col min="15371" max="15372" width="5.42578125" style="304" customWidth="1"/>
    <col min="15373" max="15373" width="7.42578125" style="304" customWidth="1"/>
    <col min="15374" max="15374" width="7.5703125" style="304" customWidth="1"/>
    <col min="15375" max="15375" width="3.42578125" style="304" customWidth="1"/>
    <col min="15376" max="15376" width="10.42578125" style="304" customWidth="1"/>
    <col min="15377" max="15377" width="3.85546875" style="304" customWidth="1"/>
    <col min="15378" max="15378" width="4.42578125" style="304" customWidth="1"/>
    <col min="15379" max="15379" width="3.42578125" style="304" customWidth="1"/>
    <col min="15380" max="15380" width="7.140625" style="304" customWidth="1"/>
    <col min="15381" max="15381" width="7.42578125" style="304" customWidth="1"/>
    <col min="15382" max="15382" width="11.5703125" style="304" customWidth="1"/>
    <col min="15383" max="15383" width="6" style="304" customWidth="1"/>
    <col min="15384" max="15384" width="9.42578125" style="304" customWidth="1"/>
    <col min="15385" max="15385" width="7.140625" style="304" customWidth="1"/>
    <col min="15386" max="15386" width="8.85546875" style="304" hidden="1" customWidth="1"/>
    <col min="15387" max="15387" width="2.85546875" style="304" customWidth="1"/>
    <col min="15388" max="15388" width="10.42578125" style="304" customWidth="1"/>
    <col min="15389" max="15389" width="19.140625" style="304" customWidth="1"/>
    <col min="15390" max="15617" width="8.85546875" style="304"/>
    <col min="15618" max="15618" width="15" style="304" customWidth="1"/>
    <col min="15619" max="15619" width="3.5703125" style="304" customWidth="1"/>
    <col min="15620" max="15620" width="10.5703125" style="304" customWidth="1"/>
    <col min="15621" max="15621" width="3.42578125" style="304" customWidth="1"/>
    <col min="15622" max="15622" width="4.5703125" style="304" customWidth="1"/>
    <col min="15623" max="15623" width="4.85546875" style="304" customWidth="1"/>
    <col min="15624" max="15624" width="4.42578125" style="304" customWidth="1"/>
    <col min="15625" max="15625" width="3.42578125" style="304" customWidth="1"/>
    <col min="15626" max="15626" width="6.140625" style="304" customWidth="1"/>
    <col min="15627" max="15628" width="5.42578125" style="304" customWidth="1"/>
    <col min="15629" max="15629" width="7.42578125" style="304" customWidth="1"/>
    <col min="15630" max="15630" width="7.5703125" style="304" customWidth="1"/>
    <col min="15631" max="15631" width="3.42578125" style="304" customWidth="1"/>
    <col min="15632" max="15632" width="10.42578125" style="304" customWidth="1"/>
    <col min="15633" max="15633" width="3.85546875" style="304" customWidth="1"/>
    <col min="15634" max="15634" width="4.42578125" style="304" customWidth="1"/>
    <col min="15635" max="15635" width="3.42578125" style="304" customWidth="1"/>
    <col min="15636" max="15636" width="7.140625" style="304" customWidth="1"/>
    <col min="15637" max="15637" width="7.42578125" style="304" customWidth="1"/>
    <col min="15638" max="15638" width="11.5703125" style="304" customWidth="1"/>
    <col min="15639" max="15639" width="6" style="304" customWidth="1"/>
    <col min="15640" max="15640" width="9.42578125" style="304" customWidth="1"/>
    <col min="15641" max="15641" width="7.140625" style="304" customWidth="1"/>
    <col min="15642" max="15642" width="8.85546875" style="304" hidden="1" customWidth="1"/>
    <col min="15643" max="15643" width="2.85546875" style="304" customWidth="1"/>
    <col min="15644" max="15644" width="10.42578125" style="304" customWidth="1"/>
    <col min="15645" max="15645" width="19.140625" style="304" customWidth="1"/>
    <col min="15646" max="15873" width="8.85546875" style="304"/>
    <col min="15874" max="15874" width="15" style="304" customWidth="1"/>
    <col min="15875" max="15875" width="3.5703125" style="304" customWidth="1"/>
    <col min="15876" max="15876" width="10.5703125" style="304" customWidth="1"/>
    <col min="15877" max="15877" width="3.42578125" style="304" customWidth="1"/>
    <col min="15878" max="15878" width="4.5703125" style="304" customWidth="1"/>
    <col min="15879" max="15879" width="4.85546875" style="304" customWidth="1"/>
    <col min="15880" max="15880" width="4.42578125" style="304" customWidth="1"/>
    <col min="15881" max="15881" width="3.42578125" style="304" customWidth="1"/>
    <col min="15882" max="15882" width="6.140625" style="304" customWidth="1"/>
    <col min="15883" max="15884" width="5.42578125" style="304" customWidth="1"/>
    <col min="15885" max="15885" width="7.42578125" style="304" customWidth="1"/>
    <col min="15886" max="15886" width="7.5703125" style="304" customWidth="1"/>
    <col min="15887" max="15887" width="3.42578125" style="304" customWidth="1"/>
    <col min="15888" max="15888" width="10.42578125" style="304" customWidth="1"/>
    <col min="15889" max="15889" width="3.85546875" style="304" customWidth="1"/>
    <col min="15890" max="15890" width="4.42578125" style="304" customWidth="1"/>
    <col min="15891" max="15891" width="3.42578125" style="304" customWidth="1"/>
    <col min="15892" max="15892" width="7.140625" style="304" customWidth="1"/>
    <col min="15893" max="15893" width="7.42578125" style="304" customWidth="1"/>
    <col min="15894" max="15894" width="11.5703125" style="304" customWidth="1"/>
    <col min="15895" max="15895" width="6" style="304" customWidth="1"/>
    <col min="15896" max="15896" width="9.42578125" style="304" customWidth="1"/>
    <col min="15897" max="15897" width="7.140625" style="304" customWidth="1"/>
    <col min="15898" max="15898" width="8.85546875" style="304" hidden="1" customWidth="1"/>
    <col min="15899" max="15899" width="2.85546875" style="304" customWidth="1"/>
    <col min="15900" max="15900" width="10.42578125" style="304" customWidth="1"/>
    <col min="15901" max="15901" width="19.140625" style="304" customWidth="1"/>
    <col min="15902" max="16129" width="8.85546875" style="304"/>
    <col min="16130" max="16130" width="15" style="304" customWidth="1"/>
    <col min="16131" max="16131" width="3.5703125" style="304" customWidth="1"/>
    <col min="16132" max="16132" width="10.5703125" style="304" customWidth="1"/>
    <col min="16133" max="16133" width="3.42578125" style="304" customWidth="1"/>
    <col min="16134" max="16134" width="4.5703125" style="304" customWidth="1"/>
    <col min="16135" max="16135" width="4.85546875" style="304" customWidth="1"/>
    <col min="16136" max="16136" width="4.42578125" style="304" customWidth="1"/>
    <col min="16137" max="16137" width="3.42578125" style="304" customWidth="1"/>
    <col min="16138" max="16138" width="6.140625" style="304" customWidth="1"/>
    <col min="16139" max="16140" width="5.42578125" style="304" customWidth="1"/>
    <col min="16141" max="16141" width="7.42578125" style="304" customWidth="1"/>
    <col min="16142" max="16142" width="7.5703125" style="304" customWidth="1"/>
    <col min="16143" max="16143" width="3.42578125" style="304" customWidth="1"/>
    <col min="16144" max="16144" width="10.42578125" style="304" customWidth="1"/>
    <col min="16145" max="16145" width="3.85546875" style="304" customWidth="1"/>
    <col min="16146" max="16146" width="4.42578125" style="304" customWidth="1"/>
    <col min="16147" max="16147" width="3.42578125" style="304" customWidth="1"/>
    <col min="16148" max="16148" width="7.140625" style="304" customWidth="1"/>
    <col min="16149" max="16149" width="7.42578125" style="304" customWidth="1"/>
    <col min="16150" max="16150" width="11.5703125" style="304" customWidth="1"/>
    <col min="16151" max="16151" width="6" style="304" customWidth="1"/>
    <col min="16152" max="16152" width="9.42578125" style="304" customWidth="1"/>
    <col min="16153" max="16153" width="7.140625" style="304" customWidth="1"/>
    <col min="16154" max="16154" width="8.85546875" style="304" hidden="1" customWidth="1"/>
    <col min="16155" max="16155" width="2.85546875" style="304" customWidth="1"/>
    <col min="16156" max="16156" width="10.42578125" style="304" customWidth="1"/>
    <col min="16157" max="16157" width="19.140625" style="304" customWidth="1"/>
    <col min="16158" max="16384" width="8.85546875" style="304"/>
  </cols>
  <sheetData>
    <row r="1" spans="1:30">
      <c r="A1" s="504"/>
    </row>
    <row r="2" spans="1:30" s="305" customFormat="1" ht="36" customHeight="1" thickBot="1">
      <c r="B2" s="306" t="s">
        <v>412</v>
      </c>
      <c r="C2" s="307"/>
      <c r="D2" s="307"/>
      <c r="E2" s="307"/>
      <c r="F2" s="307"/>
      <c r="G2" s="307"/>
      <c r="H2" s="307"/>
      <c r="I2" s="307"/>
      <c r="S2" s="1502"/>
      <c r="T2" s="1502"/>
      <c r="U2" s="1502"/>
      <c r="V2" s="1502"/>
      <c r="W2" s="1500" t="s">
        <v>413</v>
      </c>
      <c r="X2" s="1500"/>
      <c r="Y2" s="1500"/>
      <c r="Z2" s="968"/>
    </row>
    <row r="3" spans="1:30" s="305" customFormat="1" ht="20.100000000000001" customHeight="1" thickBot="1">
      <c r="B3" s="1503" t="s">
        <v>414</v>
      </c>
      <c r="C3" s="1503"/>
      <c r="D3" s="1503"/>
      <c r="E3" s="1503"/>
      <c r="F3" s="1503"/>
      <c r="G3" s="1503"/>
      <c r="H3" s="1503"/>
      <c r="I3" s="1503"/>
      <c r="J3" s="1503"/>
      <c r="K3" s="1503"/>
      <c r="L3" s="1503"/>
      <c r="M3" s="1503"/>
      <c r="N3" s="1503"/>
      <c r="O3" s="1503"/>
      <c r="P3" s="1503"/>
      <c r="Q3" s="1503"/>
      <c r="R3" s="1503"/>
      <c r="S3" s="1503"/>
      <c r="T3" s="1503"/>
      <c r="U3" s="1503"/>
      <c r="V3" s="1503"/>
      <c r="W3" s="1503"/>
      <c r="X3" s="1503"/>
      <c r="Y3" s="1503"/>
      <c r="AB3" s="308" t="s">
        <v>415</v>
      </c>
    </row>
    <row r="4" spans="1:30" ht="20.100000000000001" customHeight="1">
      <c r="AB4" s="309" t="s">
        <v>416</v>
      </c>
    </row>
    <row r="5" spans="1:30" s="305" customFormat="1" ht="20.100000000000001" customHeight="1" thickBot="1">
      <c r="B5" s="310"/>
      <c r="C5" s="310"/>
      <c r="D5" s="310"/>
      <c r="E5" s="310"/>
      <c r="F5" s="310"/>
      <c r="G5" s="310"/>
      <c r="H5" s="310"/>
      <c r="I5" s="310"/>
      <c r="J5" s="310"/>
      <c r="K5" s="310"/>
      <c r="L5" s="310"/>
      <c r="M5" s="310"/>
      <c r="N5" s="310"/>
      <c r="O5" s="310"/>
      <c r="P5" s="311"/>
      <c r="Q5" s="312"/>
      <c r="R5" s="1504"/>
      <c r="S5" s="1504"/>
      <c r="T5" s="519"/>
      <c r="U5" s="520"/>
      <c r="V5" s="312" t="s">
        <v>417</v>
      </c>
      <c r="W5" s="1501"/>
      <c r="X5" s="1501"/>
      <c r="Y5" s="1501"/>
      <c r="AB5" s="313" t="s">
        <v>418</v>
      </c>
    </row>
    <row r="6" spans="1:30" ht="30" customHeight="1">
      <c r="B6" s="314" t="s">
        <v>419</v>
      </c>
      <c r="C6" s="1505"/>
      <c r="D6" s="1506"/>
      <c r="E6" s="1506"/>
      <c r="F6" s="1506"/>
      <c r="G6" s="1506"/>
      <c r="H6" s="1506"/>
      <c r="I6" s="1506"/>
      <c r="J6" s="1506"/>
      <c r="K6" s="1506"/>
      <c r="L6" s="1506"/>
      <c r="M6" s="1506"/>
      <c r="N6" s="1506"/>
      <c r="O6" s="315"/>
      <c r="P6" s="1507"/>
      <c r="Q6" s="1507"/>
      <c r="R6" s="1507"/>
      <c r="S6" s="1507"/>
      <c r="T6" s="1507"/>
      <c r="U6" s="1507"/>
      <c r="V6" s="1508"/>
      <c r="W6" s="1508"/>
      <c r="X6" s="1508"/>
      <c r="Y6" s="1509"/>
      <c r="Z6" s="316"/>
      <c r="AB6" s="317" t="s">
        <v>420</v>
      </c>
      <c r="AC6" s="317" t="s">
        <v>421</v>
      </c>
      <c r="AD6" s="318"/>
    </row>
    <row r="7" spans="1:30" ht="20.100000000000001" customHeight="1">
      <c r="B7" s="319" t="s">
        <v>422</v>
      </c>
      <c r="C7" s="1510"/>
      <c r="D7" s="1511"/>
      <c r="E7" s="1511"/>
      <c r="F7" s="1511"/>
      <c r="G7" s="1511"/>
      <c r="H7" s="1511"/>
      <c r="I7" s="1511"/>
      <c r="J7" s="1511"/>
      <c r="K7" s="1511"/>
      <c r="L7" s="1511"/>
      <c r="M7" s="1511"/>
      <c r="N7" s="1511"/>
      <c r="O7" s="320"/>
      <c r="P7" s="1475" t="s">
        <v>423</v>
      </c>
      <c r="Q7" s="1476"/>
      <c r="R7" s="1476"/>
      <c r="S7" s="1469" t="s">
        <v>424</v>
      </c>
      <c r="T7" s="1469"/>
      <c r="U7" s="1470"/>
      <c r="V7" s="321"/>
      <c r="W7" s="321"/>
      <c r="X7" s="321"/>
      <c r="Y7" s="322"/>
      <c r="Z7" s="316"/>
      <c r="AB7" s="323" t="s">
        <v>424</v>
      </c>
      <c r="AC7" s="324"/>
      <c r="AD7" s="325"/>
    </row>
    <row r="8" spans="1:30" ht="20.100000000000001" customHeight="1" thickBot="1">
      <c r="B8" s="326" t="s">
        <v>425</v>
      </c>
      <c r="C8" s="1477"/>
      <c r="D8" s="1478"/>
      <c r="E8" s="327" t="s">
        <v>426</v>
      </c>
      <c r="F8" s="328"/>
      <c r="G8" s="327" t="s">
        <v>427</v>
      </c>
      <c r="H8" s="329"/>
      <c r="I8" s="329"/>
      <c r="J8" s="1462" t="s">
        <v>428</v>
      </c>
      <c r="K8" s="1462"/>
      <c r="L8" s="330"/>
      <c r="M8" s="1479" t="s">
        <v>429</v>
      </c>
      <c r="N8" s="1480"/>
      <c r="O8" s="1461" t="s">
        <v>421</v>
      </c>
      <c r="P8" s="1462"/>
      <c r="Q8" s="1462"/>
      <c r="R8" s="1463"/>
      <c r="S8" s="1466"/>
      <c r="T8" s="1467"/>
      <c r="U8" s="1467"/>
      <c r="V8" s="1467"/>
      <c r="W8" s="1467"/>
      <c r="X8" s="1467"/>
      <c r="Y8" s="1468"/>
      <c r="Z8" s="316"/>
      <c r="AB8" s="333" t="s">
        <v>430</v>
      </c>
      <c r="AC8" s="334" t="s">
        <v>431</v>
      </c>
      <c r="AD8" s="325"/>
    </row>
    <row r="9" spans="1:30" ht="68.45" customHeight="1" thickBot="1">
      <c r="B9" s="335" t="s">
        <v>432</v>
      </c>
      <c r="C9" s="1471"/>
      <c r="D9" s="1472"/>
      <c r="E9" s="1472"/>
      <c r="F9" s="1472"/>
      <c r="G9" s="1472"/>
      <c r="H9" s="1472"/>
      <c r="I9" s="1472"/>
      <c r="J9" s="1472"/>
      <c r="K9" s="1472"/>
      <c r="L9" s="1472"/>
      <c r="M9" s="1472"/>
      <c r="N9" s="1472"/>
      <c r="O9" s="1472"/>
      <c r="P9" s="1472"/>
      <c r="Q9" s="1472"/>
      <c r="R9" s="1472"/>
      <c r="S9" s="1472"/>
      <c r="T9" s="1472"/>
      <c r="U9" s="1472"/>
      <c r="V9" s="1472"/>
      <c r="W9" s="1472"/>
      <c r="X9" s="1472"/>
      <c r="Y9" s="1473"/>
      <c r="Z9" s="316"/>
      <c r="AB9" s="336" t="s">
        <v>433</v>
      </c>
    </row>
    <row r="10" spans="1:30" ht="20.100000000000001" customHeight="1">
      <c r="B10" s="337" t="s">
        <v>434</v>
      </c>
      <c r="C10" s="1454"/>
      <c r="D10" s="1455"/>
      <c r="E10" s="1455"/>
      <c r="F10" s="1455"/>
      <c r="G10" s="1455"/>
      <c r="H10" s="1455"/>
      <c r="I10" s="1455"/>
      <c r="J10" s="1455"/>
      <c r="K10" s="1455"/>
      <c r="L10" s="1455"/>
      <c r="M10" s="1455"/>
      <c r="N10" s="1455"/>
      <c r="O10" s="1455"/>
      <c r="P10" s="1455"/>
      <c r="Q10" s="1455"/>
      <c r="R10" s="1455"/>
      <c r="S10" s="1455"/>
      <c r="T10" s="1455"/>
      <c r="U10" s="1455"/>
      <c r="V10" s="1455"/>
      <c r="W10" s="1455"/>
      <c r="X10" s="1455"/>
      <c r="Y10" s="1474"/>
      <c r="Z10" s="316"/>
      <c r="AB10" s="1481" t="s">
        <v>435</v>
      </c>
      <c r="AC10" s="1482"/>
    </row>
    <row r="11" spans="1:30" ht="20.100000000000001" customHeight="1">
      <c r="B11" s="338" t="s">
        <v>435</v>
      </c>
      <c r="C11" s="1483" t="s">
        <v>424</v>
      </c>
      <c r="D11" s="1469"/>
      <c r="E11" s="339" t="str">
        <f>IF(C11="海外","(","")</f>
        <v/>
      </c>
      <c r="F11" s="1484" t="s">
        <v>436</v>
      </c>
      <c r="G11" s="1484"/>
      <c r="H11" s="1484"/>
      <c r="I11" s="340" t="str">
        <f>IF(C11="海外",")","")</f>
        <v/>
      </c>
      <c r="J11" s="1483" t="s">
        <v>424</v>
      </c>
      <c r="K11" s="1469"/>
      <c r="L11" s="1469"/>
      <c r="M11" s="1469"/>
      <c r="N11" s="1469"/>
      <c r="O11" s="341" t="str">
        <f>IF(J11="その他","(","")</f>
        <v/>
      </c>
      <c r="P11" s="1485"/>
      <c r="Q11" s="1485"/>
      <c r="R11" s="1485"/>
      <c r="S11" s="342" t="str">
        <f>IF(J11="その他","）","")</f>
        <v/>
      </c>
      <c r="T11" s="343"/>
      <c r="U11" s="344" t="s">
        <v>437</v>
      </c>
      <c r="V11" s="345"/>
      <c r="W11" s="327" t="s">
        <v>426</v>
      </c>
      <c r="X11" s="345"/>
      <c r="Y11" s="346" t="s">
        <v>427</v>
      </c>
      <c r="Z11" s="316"/>
      <c r="AB11" s="347" t="s">
        <v>424</v>
      </c>
      <c r="AC11" s="348" t="s">
        <v>424</v>
      </c>
    </row>
    <row r="12" spans="1:30" ht="39.950000000000003" customHeight="1">
      <c r="B12" s="349" t="s">
        <v>438</v>
      </c>
      <c r="C12" s="1454"/>
      <c r="D12" s="1455"/>
      <c r="E12" s="1455"/>
      <c r="F12" s="1455"/>
      <c r="G12" s="1455"/>
      <c r="H12" s="1455"/>
      <c r="I12" s="1455"/>
      <c r="J12" s="1455"/>
      <c r="K12" s="1455"/>
      <c r="L12" s="1455"/>
      <c r="M12" s="1455"/>
      <c r="N12" s="1455"/>
      <c r="O12" s="1455"/>
      <c r="P12" s="1455"/>
      <c r="Q12" s="1455"/>
      <c r="R12" s="1455"/>
      <c r="S12" s="1455"/>
      <c r="T12" s="1455"/>
      <c r="U12" s="1455"/>
      <c r="V12" s="1455"/>
      <c r="W12" s="1455"/>
      <c r="X12" s="1455"/>
      <c r="Y12" s="331"/>
      <c r="Z12" s="316"/>
      <c r="AB12" s="350" t="s">
        <v>439</v>
      </c>
      <c r="AC12" s="351" t="s">
        <v>440</v>
      </c>
    </row>
    <row r="13" spans="1:30" ht="20.100000000000001" customHeight="1" thickBot="1">
      <c r="B13" s="1456" t="s">
        <v>441</v>
      </c>
      <c r="C13" s="1457"/>
      <c r="D13" s="1458"/>
      <c r="E13" s="1459" t="s">
        <v>424</v>
      </c>
      <c r="F13" s="1460"/>
      <c r="G13" s="1460"/>
      <c r="H13" s="1460"/>
      <c r="I13" s="1460"/>
      <c r="J13" s="332" t="s">
        <v>442</v>
      </c>
      <c r="K13" s="1461" t="s">
        <v>443</v>
      </c>
      <c r="L13" s="1462"/>
      <c r="M13" s="1463"/>
      <c r="N13" s="1464" t="s">
        <v>424</v>
      </c>
      <c r="O13" s="1465"/>
      <c r="P13" s="1465"/>
      <c r="Q13" s="352" t="s">
        <v>444</v>
      </c>
      <c r="R13" s="1465" t="s">
        <v>424</v>
      </c>
      <c r="S13" s="1465"/>
      <c r="T13" s="1465"/>
      <c r="U13" s="1465"/>
      <c r="V13" s="327" t="s">
        <v>445</v>
      </c>
      <c r="W13" s="1465" t="s">
        <v>424</v>
      </c>
      <c r="X13" s="1465"/>
      <c r="Y13" s="332" t="s">
        <v>446</v>
      </c>
      <c r="Z13" s="316"/>
      <c r="AB13" s="353" t="s">
        <v>447</v>
      </c>
      <c r="AC13" s="351" t="s">
        <v>448</v>
      </c>
    </row>
    <row r="14" spans="1:30" ht="20.100000000000001" customHeight="1">
      <c r="B14" s="1449"/>
      <c r="C14" s="1450"/>
      <c r="D14" s="1450"/>
      <c r="E14" s="1450"/>
      <c r="F14" s="1450"/>
      <c r="G14" s="1450"/>
      <c r="H14" s="1450"/>
      <c r="I14" s="1450"/>
      <c r="J14" s="1450"/>
      <c r="K14" s="1450"/>
      <c r="L14" s="1450"/>
      <c r="M14" s="1450"/>
      <c r="N14" s="1450"/>
      <c r="O14" s="1450"/>
      <c r="P14" s="1450"/>
      <c r="Q14" s="1450"/>
      <c r="R14" s="1450"/>
      <c r="S14" s="1450"/>
      <c r="T14" s="1450"/>
      <c r="U14" s="1450"/>
      <c r="V14" s="1450"/>
      <c r="W14" s="1450"/>
      <c r="X14" s="1450"/>
      <c r="Y14" s="1451"/>
      <c r="AC14" s="354" t="s">
        <v>449</v>
      </c>
    </row>
    <row r="15" spans="1:30" ht="20.100000000000001" customHeight="1">
      <c r="A15" s="355"/>
      <c r="B15" s="674" t="s">
        <v>450</v>
      </c>
      <c r="C15" s="675" t="s">
        <v>451</v>
      </c>
      <c r="D15" s="357"/>
      <c r="E15" s="357"/>
      <c r="F15" s="358"/>
      <c r="G15" s="358"/>
      <c r="H15" s="358"/>
      <c r="I15" s="358"/>
      <c r="J15" s="358"/>
      <c r="K15" s="358"/>
      <c r="L15" s="358"/>
      <c r="M15" s="358"/>
      <c r="N15" s="358"/>
      <c r="O15" s="358"/>
      <c r="P15" s="358"/>
      <c r="Q15" s="358"/>
      <c r="R15" s="358"/>
      <c r="S15" s="358"/>
      <c r="T15" s="358"/>
      <c r="U15" s="358"/>
      <c r="V15" s="358"/>
      <c r="W15" s="358"/>
      <c r="X15" s="358"/>
      <c r="Y15" s="359"/>
      <c r="AC15" s="354" t="s">
        <v>452</v>
      </c>
    </row>
    <row r="16" spans="1:30" ht="20.100000000000001" customHeight="1">
      <c r="A16" s="355"/>
      <c r="B16" s="360"/>
      <c r="C16" s="361"/>
      <c r="D16" s="362"/>
      <c r="E16" s="363"/>
      <c r="F16" s="1452"/>
      <c r="G16" s="1452"/>
      <c r="H16" s="1452"/>
      <c r="I16" s="1452"/>
      <c r="J16" s="1452"/>
      <c r="K16" s="1452"/>
      <c r="L16" s="1452"/>
      <c r="M16" s="1452"/>
      <c r="N16" s="1452"/>
      <c r="O16" s="1452"/>
      <c r="P16" s="1452"/>
      <c r="Q16" s="1452"/>
      <c r="R16" s="1452"/>
      <c r="S16" s="1452"/>
      <c r="T16" s="1452"/>
      <c r="U16" s="1452"/>
      <c r="V16" s="1452"/>
      <c r="W16" s="1452"/>
      <c r="X16" s="1452"/>
      <c r="Y16" s="1453"/>
      <c r="AC16" s="354" t="s">
        <v>453</v>
      </c>
    </row>
    <row r="17" spans="1:29" ht="20.100000000000001" customHeight="1">
      <c r="A17" s="355"/>
      <c r="B17" s="365"/>
      <c r="C17" s="676" t="s">
        <v>426</v>
      </c>
      <c r="D17" s="484"/>
      <c r="E17" s="388" t="s">
        <v>427</v>
      </c>
      <c r="F17" s="1445"/>
      <c r="G17" s="1445"/>
      <c r="H17" s="1445"/>
      <c r="I17" s="1445"/>
      <c r="J17" s="1445"/>
      <c r="K17" s="1445"/>
      <c r="L17" s="1445"/>
      <c r="M17" s="1445"/>
      <c r="N17" s="1445"/>
      <c r="O17" s="1445"/>
      <c r="P17" s="1445"/>
      <c r="Q17" s="1445"/>
      <c r="R17" s="1445"/>
      <c r="S17" s="1445"/>
      <c r="T17" s="1445"/>
      <c r="U17" s="1445"/>
      <c r="V17" s="1445"/>
      <c r="W17" s="1445"/>
      <c r="X17" s="1445"/>
      <c r="Y17" s="1446"/>
      <c r="AC17" s="354" t="s">
        <v>454</v>
      </c>
    </row>
    <row r="18" spans="1:29" ht="20.100000000000001" customHeight="1" thickBot="1">
      <c r="B18" s="368"/>
      <c r="C18" s="677" t="s">
        <v>426</v>
      </c>
      <c r="D18" s="484"/>
      <c r="E18" s="388" t="s">
        <v>455</v>
      </c>
      <c r="F18" s="1445"/>
      <c r="G18" s="1445"/>
      <c r="H18" s="1445"/>
      <c r="I18" s="1445"/>
      <c r="J18" s="1445"/>
      <c r="K18" s="1445"/>
      <c r="L18" s="1445"/>
      <c r="M18" s="1445"/>
      <c r="N18" s="1445"/>
      <c r="O18" s="1445"/>
      <c r="P18" s="1445"/>
      <c r="Q18" s="1445"/>
      <c r="R18" s="1445"/>
      <c r="S18" s="1445"/>
      <c r="T18" s="1445"/>
      <c r="U18" s="1445"/>
      <c r="V18" s="1445"/>
      <c r="W18" s="1445"/>
      <c r="X18" s="1445"/>
      <c r="Y18" s="1446"/>
      <c r="AC18" s="370" t="s">
        <v>456</v>
      </c>
    </row>
    <row r="19" spans="1:29" ht="20.100000000000001" customHeight="1">
      <c r="B19" s="368"/>
      <c r="C19" s="677" t="s">
        <v>426</v>
      </c>
      <c r="D19" s="484"/>
      <c r="E19" s="388" t="s">
        <v>457</v>
      </c>
      <c r="F19" s="1445"/>
      <c r="G19" s="1445"/>
      <c r="H19" s="1445"/>
      <c r="I19" s="1445"/>
      <c r="J19" s="1445"/>
      <c r="K19" s="1445"/>
      <c r="L19" s="1445"/>
      <c r="M19" s="1445"/>
      <c r="N19" s="1445"/>
      <c r="O19" s="1445"/>
      <c r="P19" s="1445"/>
      <c r="Q19" s="1445"/>
      <c r="R19" s="1445"/>
      <c r="S19" s="1445"/>
      <c r="T19" s="1445"/>
      <c r="U19" s="1445"/>
      <c r="V19" s="1445"/>
      <c r="W19" s="1445"/>
      <c r="X19" s="1445"/>
      <c r="Y19" s="1446"/>
      <c r="AB19" s="371" t="s">
        <v>458</v>
      </c>
      <c r="AC19" s="372" t="s">
        <v>459</v>
      </c>
    </row>
    <row r="20" spans="1:29" ht="20.100000000000001" customHeight="1">
      <c r="B20" s="368"/>
      <c r="C20" s="677" t="s">
        <v>426</v>
      </c>
      <c r="D20" s="484"/>
      <c r="E20" s="388" t="s">
        <v>457</v>
      </c>
      <c r="F20" s="1445"/>
      <c r="G20" s="1445"/>
      <c r="H20" s="1445"/>
      <c r="I20" s="1445"/>
      <c r="J20" s="1445"/>
      <c r="K20" s="1445"/>
      <c r="L20" s="1445"/>
      <c r="M20" s="1445"/>
      <c r="N20" s="1445"/>
      <c r="O20" s="1445"/>
      <c r="P20" s="1445"/>
      <c r="Q20" s="1445"/>
      <c r="R20" s="1445"/>
      <c r="S20" s="1445"/>
      <c r="T20" s="1445"/>
      <c r="U20" s="1445"/>
      <c r="V20" s="1445"/>
      <c r="W20" s="1445"/>
      <c r="X20" s="1445"/>
      <c r="Y20" s="1446"/>
      <c r="AB20" s="373"/>
      <c r="AC20" s="374"/>
    </row>
    <row r="21" spans="1:29" ht="20.100000000000001" customHeight="1">
      <c r="B21" s="368"/>
      <c r="C21" s="677" t="s">
        <v>426</v>
      </c>
      <c r="D21" s="484"/>
      <c r="E21" s="388" t="s">
        <v>457</v>
      </c>
      <c r="F21" s="1445"/>
      <c r="G21" s="1445"/>
      <c r="H21" s="1445"/>
      <c r="I21" s="1445"/>
      <c r="J21" s="1445"/>
      <c r="K21" s="1445"/>
      <c r="L21" s="1445"/>
      <c r="M21" s="1445"/>
      <c r="N21" s="1445"/>
      <c r="O21" s="1445"/>
      <c r="P21" s="1445"/>
      <c r="Q21" s="1445"/>
      <c r="R21" s="1445"/>
      <c r="S21" s="1445"/>
      <c r="T21" s="1445"/>
      <c r="U21" s="1445"/>
      <c r="V21" s="1445"/>
      <c r="W21" s="1445"/>
      <c r="X21" s="1445"/>
      <c r="Y21" s="1446"/>
      <c r="AB21" s="350" t="s">
        <v>460</v>
      </c>
      <c r="AC21" s="375" t="s">
        <v>431</v>
      </c>
    </row>
    <row r="22" spans="1:29" ht="20.100000000000001" customHeight="1">
      <c r="B22" s="368"/>
      <c r="C22" s="677" t="s">
        <v>426</v>
      </c>
      <c r="D22" s="484"/>
      <c r="E22" s="388" t="s">
        <v>461</v>
      </c>
      <c r="F22" s="1445"/>
      <c r="G22" s="1445"/>
      <c r="H22" s="1445"/>
      <c r="I22" s="1445"/>
      <c r="J22" s="1445"/>
      <c r="K22" s="1445"/>
      <c r="L22" s="1445"/>
      <c r="M22" s="1445"/>
      <c r="N22" s="1445"/>
      <c r="O22" s="1445"/>
      <c r="P22" s="1445"/>
      <c r="Q22" s="1445"/>
      <c r="R22" s="1445"/>
      <c r="S22" s="1445"/>
      <c r="T22" s="1445"/>
      <c r="U22" s="1445"/>
      <c r="V22" s="1445"/>
      <c r="W22" s="1445"/>
      <c r="X22" s="1445"/>
      <c r="Y22" s="1446"/>
      <c r="AB22" s="376"/>
      <c r="AC22" s="375"/>
    </row>
    <row r="23" spans="1:29" ht="20.100000000000001" customHeight="1">
      <c r="B23" s="368"/>
      <c r="C23" s="677" t="s">
        <v>426</v>
      </c>
      <c r="D23" s="484"/>
      <c r="E23" s="388" t="s">
        <v>461</v>
      </c>
      <c r="F23" s="1445"/>
      <c r="G23" s="1445"/>
      <c r="H23" s="1445"/>
      <c r="I23" s="1445"/>
      <c r="J23" s="1445"/>
      <c r="K23" s="1445"/>
      <c r="L23" s="1445"/>
      <c r="M23" s="1445"/>
      <c r="N23" s="1445"/>
      <c r="O23" s="1445"/>
      <c r="P23" s="1445"/>
      <c r="Q23" s="1445"/>
      <c r="R23" s="1445"/>
      <c r="S23" s="1445"/>
      <c r="T23" s="1445"/>
      <c r="U23" s="1445"/>
      <c r="V23" s="1445"/>
      <c r="W23" s="1445"/>
      <c r="X23" s="1445"/>
      <c r="Y23" s="1446"/>
      <c r="AB23" s="376"/>
      <c r="AC23" s="375"/>
    </row>
    <row r="24" spans="1:29" ht="20.100000000000001" customHeight="1">
      <c r="B24" s="368"/>
      <c r="C24" s="677" t="s">
        <v>426</v>
      </c>
      <c r="D24" s="484"/>
      <c r="E24" s="388" t="s">
        <v>457</v>
      </c>
      <c r="F24" s="485"/>
      <c r="G24" s="485"/>
      <c r="H24" s="485"/>
      <c r="I24" s="485"/>
      <c r="J24" s="485"/>
      <c r="K24" s="485"/>
      <c r="L24" s="485"/>
      <c r="M24" s="485"/>
      <c r="N24" s="485"/>
      <c r="O24" s="485"/>
      <c r="P24" s="485"/>
      <c r="Q24" s="485"/>
      <c r="R24" s="1440"/>
      <c r="S24" s="1440"/>
      <c r="T24" s="1440"/>
      <c r="U24" s="1440"/>
      <c r="V24" s="1440"/>
      <c r="W24" s="1440"/>
      <c r="X24" s="1440"/>
      <c r="Y24" s="1441"/>
      <c r="AB24" s="373"/>
      <c r="AC24" s="374"/>
    </row>
    <row r="25" spans="1:29" ht="20.100000000000001" customHeight="1">
      <c r="B25" s="368"/>
      <c r="C25" s="677" t="s">
        <v>426</v>
      </c>
      <c r="D25" s="484"/>
      <c r="E25" s="388" t="s">
        <v>461</v>
      </c>
      <c r="F25" s="1445"/>
      <c r="G25" s="1445"/>
      <c r="H25" s="1445"/>
      <c r="I25" s="1445"/>
      <c r="J25" s="1445"/>
      <c r="K25" s="1445"/>
      <c r="L25" s="1445"/>
      <c r="M25" s="1445"/>
      <c r="N25" s="1445"/>
      <c r="O25" s="1445"/>
      <c r="P25" s="1445"/>
      <c r="Q25" s="1445"/>
      <c r="R25" s="1445"/>
      <c r="S25" s="1445"/>
      <c r="T25" s="1445"/>
      <c r="U25" s="1445"/>
      <c r="V25" s="1445"/>
      <c r="W25" s="1445"/>
      <c r="X25" s="1445"/>
      <c r="Y25" s="1446"/>
      <c r="AB25" s="373"/>
      <c r="AC25" s="374"/>
    </row>
    <row r="26" spans="1:29" ht="20.100000000000001" customHeight="1">
      <c r="B26" s="368"/>
      <c r="C26" s="677" t="s">
        <v>426</v>
      </c>
      <c r="D26" s="484"/>
      <c r="E26" s="388" t="s">
        <v>457</v>
      </c>
      <c r="F26" s="1445"/>
      <c r="G26" s="1445"/>
      <c r="H26" s="1445"/>
      <c r="I26" s="1445"/>
      <c r="J26" s="1445"/>
      <c r="K26" s="1445"/>
      <c r="L26" s="1445"/>
      <c r="M26" s="1445"/>
      <c r="N26" s="1445"/>
      <c r="O26" s="1445"/>
      <c r="P26" s="1445"/>
      <c r="Q26" s="1445"/>
      <c r="R26" s="1445"/>
      <c r="S26" s="1445"/>
      <c r="T26" s="1445"/>
      <c r="U26" s="1445"/>
      <c r="V26" s="1445"/>
      <c r="W26" s="1445"/>
      <c r="X26" s="1445"/>
      <c r="Y26" s="1446"/>
      <c r="AB26" s="373" t="s">
        <v>424</v>
      </c>
      <c r="AC26" s="374" t="s">
        <v>424</v>
      </c>
    </row>
    <row r="27" spans="1:29" ht="20.100000000000001" customHeight="1">
      <c r="B27" s="368"/>
      <c r="C27" s="677" t="s">
        <v>426</v>
      </c>
      <c r="D27" s="484"/>
      <c r="E27" s="388" t="s">
        <v>457</v>
      </c>
      <c r="F27" s="1445"/>
      <c r="G27" s="1445"/>
      <c r="H27" s="1445"/>
      <c r="I27" s="1445"/>
      <c r="J27" s="1445"/>
      <c r="K27" s="1445"/>
      <c r="L27" s="1445"/>
      <c r="M27" s="1445"/>
      <c r="N27" s="1445"/>
      <c r="O27" s="1445"/>
      <c r="P27" s="1445"/>
      <c r="Q27" s="1445"/>
      <c r="R27" s="1445"/>
      <c r="S27" s="1445"/>
      <c r="T27" s="1445"/>
      <c r="U27" s="1445"/>
      <c r="V27" s="1445"/>
      <c r="W27" s="1445"/>
      <c r="X27" s="1445"/>
      <c r="Y27" s="1446"/>
      <c r="AB27" s="350" t="s">
        <v>460</v>
      </c>
      <c r="AC27" s="375" t="s">
        <v>431</v>
      </c>
    </row>
    <row r="28" spans="1:29" ht="20.100000000000001" customHeight="1">
      <c r="B28" s="368"/>
      <c r="C28" s="677" t="s">
        <v>426</v>
      </c>
      <c r="D28" s="484"/>
      <c r="E28" s="388" t="s">
        <v>461</v>
      </c>
      <c r="F28" s="1440"/>
      <c r="G28" s="1440"/>
      <c r="H28" s="1440"/>
      <c r="I28" s="1440"/>
      <c r="J28" s="1440"/>
      <c r="K28" s="1440"/>
      <c r="L28" s="1440"/>
      <c r="M28" s="1440"/>
      <c r="N28" s="1440"/>
      <c r="O28" s="1440"/>
      <c r="P28" s="1440"/>
      <c r="Q28" s="1440"/>
      <c r="R28" s="1440"/>
      <c r="S28" s="1440"/>
      <c r="T28" s="1440"/>
      <c r="U28" s="1440"/>
      <c r="V28" s="1440"/>
      <c r="W28" s="1440"/>
      <c r="X28" s="1440"/>
      <c r="Y28" s="1441"/>
      <c r="AB28" s="376"/>
      <c r="AC28" s="375" t="s">
        <v>462</v>
      </c>
    </row>
    <row r="29" spans="1:29" ht="20.100000000000001" customHeight="1">
      <c r="B29" s="368"/>
      <c r="C29" s="677" t="s">
        <v>426</v>
      </c>
      <c r="D29" s="484"/>
      <c r="E29" s="388" t="s">
        <v>461</v>
      </c>
      <c r="F29" s="1440"/>
      <c r="G29" s="1440"/>
      <c r="H29" s="1440"/>
      <c r="I29" s="1440"/>
      <c r="J29" s="1440"/>
      <c r="K29" s="1440"/>
      <c r="L29" s="1440"/>
      <c r="M29" s="1440"/>
      <c r="N29" s="1440"/>
      <c r="O29" s="1440"/>
      <c r="P29" s="1440"/>
      <c r="Q29" s="1440"/>
      <c r="R29" s="1440"/>
      <c r="S29" s="1440"/>
      <c r="T29" s="1440"/>
      <c r="U29" s="1440"/>
      <c r="V29" s="1440"/>
      <c r="W29" s="1440"/>
      <c r="X29" s="1440"/>
      <c r="Y29" s="1441"/>
      <c r="AB29" s="376"/>
      <c r="AC29" s="375" t="s">
        <v>463</v>
      </c>
    </row>
    <row r="30" spans="1:29" ht="20.100000000000001" customHeight="1" thickBot="1">
      <c r="B30" s="377"/>
      <c r="C30" s="369"/>
      <c r="D30" s="378"/>
      <c r="E30" s="367"/>
      <c r="F30" s="1447"/>
      <c r="G30" s="1447"/>
      <c r="H30" s="1447"/>
      <c r="I30" s="1447"/>
      <c r="J30" s="1447"/>
      <c r="K30" s="1447"/>
      <c r="L30" s="1447"/>
      <c r="M30" s="1447"/>
      <c r="N30" s="1447"/>
      <c r="O30" s="1447"/>
      <c r="P30" s="1447"/>
      <c r="Q30" s="1447"/>
      <c r="R30" s="1447"/>
      <c r="S30" s="1447"/>
      <c r="T30" s="1447"/>
      <c r="U30" s="1447"/>
      <c r="V30" s="1447"/>
      <c r="W30" s="1447"/>
      <c r="X30" s="1447"/>
      <c r="Y30" s="1448"/>
      <c r="AB30" s="380" t="s">
        <v>464</v>
      </c>
      <c r="AC30" s="375" t="s">
        <v>465</v>
      </c>
    </row>
    <row r="31" spans="1:29" ht="20.100000000000001" customHeight="1">
      <c r="B31" s="381" t="s">
        <v>466</v>
      </c>
      <c r="C31" s="357"/>
      <c r="D31" s="362"/>
      <c r="E31" s="363"/>
      <c r="F31" s="362"/>
      <c r="G31" s="362"/>
      <c r="H31" s="362"/>
      <c r="I31" s="362"/>
      <c r="J31" s="362"/>
      <c r="K31" s="362"/>
      <c r="L31" s="362"/>
      <c r="M31" s="362"/>
      <c r="N31" s="362"/>
      <c r="O31" s="362"/>
      <c r="P31" s="362"/>
      <c r="Q31" s="362"/>
      <c r="R31" s="362"/>
      <c r="S31" s="362"/>
      <c r="T31" s="362"/>
      <c r="U31" s="362"/>
      <c r="V31" s="362"/>
      <c r="W31" s="362"/>
      <c r="X31" s="362"/>
      <c r="Y31" s="364"/>
      <c r="AB31" s="382"/>
      <c r="AC31" s="375" t="s">
        <v>467</v>
      </c>
    </row>
    <row r="32" spans="1:29" ht="20.100000000000001" customHeight="1">
      <c r="B32" s="381" t="s">
        <v>468</v>
      </c>
      <c r="C32" s="357"/>
      <c r="D32" s="358"/>
      <c r="E32" s="358"/>
      <c r="F32" s="358"/>
      <c r="G32" s="358"/>
      <c r="H32" s="358"/>
      <c r="I32" s="358"/>
      <c r="J32" s="358"/>
      <c r="K32" s="358"/>
      <c r="L32" s="358"/>
      <c r="M32" s="358"/>
      <c r="N32" s="358"/>
      <c r="O32" s="358"/>
      <c r="P32" s="358"/>
      <c r="Q32" s="358"/>
      <c r="R32" s="358"/>
      <c r="S32" s="358"/>
      <c r="T32" s="358"/>
      <c r="U32" s="358"/>
      <c r="V32" s="358"/>
      <c r="W32" s="358"/>
      <c r="X32" s="358"/>
      <c r="Y32" s="359"/>
      <c r="AB32" s="382"/>
      <c r="AC32" s="375" t="s">
        <v>469</v>
      </c>
    </row>
    <row r="33" spans="2:29" ht="20.100000000000001" customHeight="1">
      <c r="B33" s="368"/>
      <c r="C33" s="677" t="s">
        <v>426</v>
      </c>
      <c r="D33" s="484"/>
      <c r="E33" s="388" t="s">
        <v>427</v>
      </c>
      <c r="F33" s="1440"/>
      <c r="G33" s="1440"/>
      <c r="H33" s="1440"/>
      <c r="I33" s="1440"/>
      <c r="J33" s="1440"/>
      <c r="K33" s="1440"/>
      <c r="L33" s="1440"/>
      <c r="M33" s="1440"/>
      <c r="N33" s="1440"/>
      <c r="O33" s="1440"/>
      <c r="P33" s="1440"/>
      <c r="Q33" s="1440"/>
      <c r="R33" s="1440"/>
      <c r="S33" s="1440"/>
      <c r="T33" s="1440"/>
      <c r="U33" s="1440"/>
      <c r="V33" s="1440"/>
      <c r="W33" s="1440"/>
      <c r="X33" s="1440"/>
      <c r="Y33" s="1441"/>
      <c r="AB33" s="382"/>
      <c r="AC33" s="375" t="s">
        <v>470</v>
      </c>
    </row>
    <row r="34" spans="2:29" ht="20.100000000000001" customHeight="1" thickBot="1">
      <c r="B34" s="368"/>
      <c r="C34" s="677" t="s">
        <v>426</v>
      </c>
      <c r="D34" s="484"/>
      <c r="E34" s="388" t="s">
        <v>455</v>
      </c>
      <c r="F34" s="1440"/>
      <c r="G34" s="1440"/>
      <c r="H34" s="1440"/>
      <c r="I34" s="1440"/>
      <c r="J34" s="1440"/>
      <c r="K34" s="1440"/>
      <c r="L34" s="1440"/>
      <c r="M34" s="1440"/>
      <c r="N34" s="1440"/>
      <c r="O34" s="1440"/>
      <c r="P34" s="1440"/>
      <c r="Q34" s="1440"/>
      <c r="R34" s="1440"/>
      <c r="S34" s="1440"/>
      <c r="T34" s="1440"/>
      <c r="U34" s="1440"/>
      <c r="V34" s="1440"/>
      <c r="W34" s="1440"/>
      <c r="X34" s="1440"/>
      <c r="Y34" s="1441"/>
      <c r="AC34" s="383" t="s">
        <v>471</v>
      </c>
    </row>
    <row r="35" spans="2:29" ht="20.100000000000001" customHeight="1">
      <c r="B35" s="368"/>
      <c r="C35" s="677" t="s">
        <v>426</v>
      </c>
      <c r="D35" s="484"/>
      <c r="E35" s="388" t="s">
        <v>457</v>
      </c>
      <c r="F35" s="1440"/>
      <c r="G35" s="1440"/>
      <c r="H35" s="1440"/>
      <c r="I35" s="1440"/>
      <c r="J35" s="1440"/>
      <c r="K35" s="1440"/>
      <c r="L35" s="1440"/>
      <c r="M35" s="1440"/>
      <c r="N35" s="1440"/>
      <c r="O35" s="1440"/>
      <c r="P35" s="1440"/>
      <c r="Q35" s="1440"/>
      <c r="R35" s="1440"/>
      <c r="S35" s="1440"/>
      <c r="T35" s="1440"/>
      <c r="U35" s="1440"/>
      <c r="V35" s="1440"/>
      <c r="W35" s="1440"/>
      <c r="X35" s="1440"/>
      <c r="Y35" s="1441"/>
    </row>
    <row r="36" spans="2:29" ht="20.100000000000001" customHeight="1">
      <c r="B36" s="368"/>
      <c r="C36" s="483" t="s">
        <v>426</v>
      </c>
      <c r="D36" s="484"/>
      <c r="E36" s="388" t="s">
        <v>457</v>
      </c>
      <c r="F36" s="486"/>
      <c r="G36" s="486"/>
      <c r="H36" s="486"/>
      <c r="I36" s="486"/>
      <c r="J36" s="486"/>
      <c r="K36" s="486"/>
      <c r="L36" s="486"/>
      <c r="M36" s="486"/>
      <c r="N36" s="486"/>
      <c r="O36" s="486"/>
      <c r="P36" s="486"/>
      <c r="Q36" s="486"/>
      <c r="R36" s="486"/>
      <c r="S36" s="486"/>
      <c r="T36" s="486"/>
      <c r="U36" s="486"/>
      <c r="V36" s="486"/>
      <c r="W36" s="486"/>
      <c r="X36" s="486"/>
      <c r="Y36" s="487"/>
    </row>
    <row r="37" spans="2:29" ht="20.100000000000001" customHeight="1">
      <c r="B37" s="368"/>
      <c r="C37" s="677" t="s">
        <v>426</v>
      </c>
      <c r="D37" s="484"/>
      <c r="E37" s="388" t="s">
        <v>457</v>
      </c>
      <c r="F37" s="1440"/>
      <c r="G37" s="1440"/>
      <c r="H37" s="1440"/>
      <c r="I37" s="1440"/>
      <c r="J37" s="1440"/>
      <c r="K37" s="1440"/>
      <c r="L37" s="1440"/>
      <c r="M37" s="1440"/>
      <c r="N37" s="1440"/>
      <c r="O37" s="1440"/>
      <c r="P37" s="1440"/>
      <c r="Q37" s="1440"/>
      <c r="R37" s="1440"/>
      <c r="S37" s="1440"/>
      <c r="T37" s="1440"/>
      <c r="U37" s="1440"/>
      <c r="V37" s="1440"/>
      <c r="W37" s="1440"/>
      <c r="X37" s="1440"/>
      <c r="Y37" s="1441"/>
      <c r="AC37" s="384" t="s">
        <v>472</v>
      </c>
    </row>
    <row r="38" spans="2:29" ht="20.100000000000001" customHeight="1">
      <c r="B38" s="368"/>
      <c r="C38" s="677" t="s">
        <v>473</v>
      </c>
      <c r="D38" s="484"/>
      <c r="E38" s="388" t="s">
        <v>455</v>
      </c>
      <c r="F38" s="1445"/>
      <c r="G38" s="1445"/>
      <c r="H38" s="1445"/>
      <c r="I38" s="1445"/>
      <c r="J38" s="1445"/>
      <c r="K38" s="1445"/>
      <c r="L38" s="1445"/>
      <c r="M38" s="1445"/>
      <c r="N38" s="1445"/>
      <c r="O38" s="1445"/>
      <c r="P38" s="1445"/>
      <c r="Q38" s="1445"/>
      <c r="R38" s="1445"/>
      <c r="S38" s="1445"/>
      <c r="T38" s="1445"/>
      <c r="U38" s="1445"/>
      <c r="V38" s="1445"/>
      <c r="W38" s="1445"/>
      <c r="X38" s="1445"/>
      <c r="Y38" s="1446"/>
      <c r="AC38" s="384"/>
    </row>
    <row r="39" spans="2:29" ht="20.100000000000001" customHeight="1">
      <c r="B39" s="368"/>
      <c r="C39" s="677" t="s">
        <v>426</v>
      </c>
      <c r="D39" s="484"/>
      <c r="E39" s="388" t="s">
        <v>457</v>
      </c>
      <c r="F39" s="1445"/>
      <c r="G39" s="1445"/>
      <c r="H39" s="1445"/>
      <c r="I39" s="1445"/>
      <c r="J39" s="1445"/>
      <c r="K39" s="1445"/>
      <c r="L39" s="1445"/>
      <c r="M39" s="1445"/>
      <c r="N39" s="1445"/>
      <c r="O39" s="1445"/>
      <c r="P39" s="1445"/>
      <c r="Q39" s="1445"/>
      <c r="R39" s="1445"/>
      <c r="S39" s="1445"/>
      <c r="T39" s="1445"/>
      <c r="U39" s="1445"/>
      <c r="V39" s="1445"/>
      <c r="W39" s="1445"/>
      <c r="X39" s="1445"/>
      <c r="Y39" s="1446"/>
    </row>
    <row r="40" spans="2:29" ht="20.100000000000001" customHeight="1">
      <c r="B40" s="368"/>
      <c r="C40" s="483" t="s">
        <v>426</v>
      </c>
      <c r="D40" s="484"/>
      <c r="E40" s="388" t="s">
        <v>457</v>
      </c>
      <c r="F40" s="1445"/>
      <c r="G40" s="1445"/>
      <c r="H40" s="1445"/>
      <c r="I40" s="1445"/>
      <c r="J40" s="1445"/>
      <c r="K40" s="1445"/>
      <c r="L40" s="1445"/>
      <c r="M40" s="1445"/>
      <c r="N40" s="1445"/>
      <c r="O40" s="1445"/>
      <c r="P40" s="1445"/>
      <c r="Q40" s="1445"/>
      <c r="R40" s="1445"/>
      <c r="S40" s="1445"/>
      <c r="T40" s="1445"/>
      <c r="U40" s="1445"/>
      <c r="V40" s="1445"/>
      <c r="W40" s="1445"/>
      <c r="X40" s="1445"/>
      <c r="Y40" s="1446"/>
    </row>
    <row r="41" spans="2:29" ht="20.100000000000001" customHeight="1">
      <c r="B41" s="368"/>
      <c r="C41" s="677" t="s">
        <v>426</v>
      </c>
      <c r="D41" s="484"/>
      <c r="E41" s="388" t="s">
        <v>457</v>
      </c>
      <c r="F41" s="1445"/>
      <c r="G41" s="1445"/>
      <c r="H41" s="1445"/>
      <c r="I41" s="1445"/>
      <c r="J41" s="1445"/>
      <c r="K41" s="1445"/>
      <c r="L41" s="1445"/>
      <c r="M41" s="1445"/>
      <c r="N41" s="1445"/>
      <c r="O41" s="1445"/>
      <c r="P41" s="1445"/>
      <c r="Q41" s="1445"/>
      <c r="R41" s="1445"/>
      <c r="S41" s="1445"/>
      <c r="T41" s="1445"/>
      <c r="U41" s="1445"/>
      <c r="V41" s="1445"/>
      <c r="W41" s="1445"/>
      <c r="X41" s="1445"/>
      <c r="Y41" s="1446"/>
      <c r="AC41" s="384" t="s">
        <v>472</v>
      </c>
    </row>
    <row r="42" spans="2:29" ht="20.100000000000001" customHeight="1">
      <c r="B42" s="368"/>
      <c r="C42" s="677" t="s">
        <v>473</v>
      </c>
      <c r="D42" s="484"/>
      <c r="E42" s="388" t="s">
        <v>455</v>
      </c>
      <c r="F42" s="1445"/>
      <c r="G42" s="1445"/>
      <c r="H42" s="1445"/>
      <c r="I42" s="1445"/>
      <c r="J42" s="1445"/>
      <c r="K42" s="1445"/>
      <c r="L42" s="1445"/>
      <c r="M42" s="1445"/>
      <c r="N42" s="1445"/>
      <c r="O42" s="1445"/>
      <c r="P42" s="1445"/>
      <c r="Q42" s="1445"/>
      <c r="R42" s="1445"/>
      <c r="S42" s="1445"/>
      <c r="T42" s="1445"/>
      <c r="U42" s="1445"/>
      <c r="V42" s="1445"/>
      <c r="W42" s="1445"/>
      <c r="X42" s="1445"/>
      <c r="Y42" s="1446"/>
      <c r="AC42" s="384"/>
    </row>
    <row r="43" spans="2:29" ht="20.100000000000001" customHeight="1">
      <c r="B43" s="368"/>
      <c r="C43" s="677" t="s">
        <v>426</v>
      </c>
      <c r="D43" s="485"/>
      <c r="E43" s="677" t="s">
        <v>457</v>
      </c>
      <c r="F43" s="1445"/>
      <c r="G43" s="1445"/>
      <c r="H43" s="1445"/>
      <c r="I43" s="1445"/>
      <c r="J43" s="1445"/>
      <c r="K43" s="1445"/>
      <c r="L43" s="1445"/>
      <c r="M43" s="1445"/>
      <c r="N43" s="1445"/>
      <c r="O43" s="1445"/>
      <c r="P43" s="1445"/>
      <c r="Q43" s="1445"/>
      <c r="R43" s="1445"/>
      <c r="S43" s="1445"/>
      <c r="T43" s="1445"/>
      <c r="U43" s="1445"/>
      <c r="V43" s="1445"/>
      <c r="W43" s="1445"/>
      <c r="X43" s="1445"/>
      <c r="Y43" s="1446"/>
      <c r="AC43" s="384" t="s">
        <v>474</v>
      </c>
    </row>
    <row r="44" spans="2:29" ht="20.100000000000001" customHeight="1">
      <c r="B44" s="385"/>
      <c r="C44" s="677"/>
      <c r="D44" s="369"/>
      <c r="E44" s="677"/>
      <c r="F44" s="369"/>
      <c r="G44" s="369"/>
      <c r="H44" s="369"/>
      <c r="I44" s="369"/>
      <c r="J44" s="369"/>
      <c r="K44" s="369"/>
      <c r="L44" s="369"/>
      <c r="M44" s="369"/>
      <c r="N44" s="369"/>
      <c r="O44" s="367"/>
      <c r="P44" s="367"/>
      <c r="Q44" s="367"/>
      <c r="R44" s="367"/>
      <c r="S44" s="367"/>
      <c r="T44" s="367"/>
      <c r="U44" s="367"/>
      <c r="V44" s="367"/>
      <c r="W44" s="367"/>
      <c r="X44" s="367"/>
      <c r="Y44" s="379"/>
    </row>
    <row r="45" spans="2:29" ht="20.100000000000001" customHeight="1">
      <c r="B45" s="381" t="s">
        <v>475</v>
      </c>
      <c r="C45" s="357"/>
      <c r="D45" s="358"/>
      <c r="E45" s="358"/>
      <c r="F45" s="358"/>
      <c r="G45" s="358"/>
      <c r="H45" s="358"/>
      <c r="I45" s="358"/>
      <c r="J45" s="358"/>
      <c r="K45" s="358"/>
      <c r="L45" s="358"/>
      <c r="M45" s="358"/>
      <c r="N45" s="358"/>
      <c r="O45" s="358"/>
      <c r="P45" s="358"/>
      <c r="Q45" s="358"/>
      <c r="R45" s="358"/>
      <c r="S45" s="358"/>
      <c r="T45" s="358"/>
      <c r="U45" s="358"/>
      <c r="V45" s="358"/>
      <c r="W45" s="358"/>
      <c r="X45" s="358"/>
      <c r="Y45" s="359"/>
    </row>
    <row r="46" spans="2:29" ht="20.100000000000001" customHeight="1">
      <c r="B46" s="368"/>
      <c r="C46" s="677" t="s">
        <v>426</v>
      </c>
      <c r="D46" s="484"/>
      <c r="E46" s="388" t="s">
        <v>427</v>
      </c>
      <c r="F46" s="1440"/>
      <c r="G46" s="1440"/>
      <c r="H46" s="1440"/>
      <c r="I46" s="1440"/>
      <c r="J46" s="1440"/>
      <c r="K46" s="1440"/>
      <c r="L46" s="1440"/>
      <c r="M46" s="1440"/>
      <c r="N46" s="1440"/>
      <c r="O46" s="1440"/>
      <c r="P46" s="1440"/>
      <c r="Q46" s="1440"/>
      <c r="R46" s="1440"/>
      <c r="S46" s="1440"/>
      <c r="T46" s="1440"/>
      <c r="U46" s="1440"/>
      <c r="V46" s="1440"/>
      <c r="W46" s="1440"/>
      <c r="X46" s="1440"/>
      <c r="Y46" s="1441"/>
    </row>
    <row r="47" spans="2:29" ht="20.100000000000001" customHeight="1">
      <c r="B47" s="368"/>
      <c r="C47" s="677" t="s">
        <v>426</v>
      </c>
      <c r="D47" s="484"/>
      <c r="E47" s="388" t="s">
        <v>455</v>
      </c>
      <c r="F47" s="486"/>
      <c r="G47" s="486"/>
      <c r="H47" s="486"/>
      <c r="I47" s="486"/>
      <c r="J47" s="486"/>
      <c r="K47" s="486"/>
      <c r="L47" s="486"/>
      <c r="M47" s="486"/>
      <c r="N47" s="486"/>
      <c r="O47" s="486"/>
      <c r="P47" s="486"/>
      <c r="Q47" s="486"/>
      <c r="R47" s="486"/>
      <c r="S47" s="486"/>
      <c r="T47" s="486"/>
      <c r="U47" s="486"/>
      <c r="V47" s="486"/>
      <c r="W47" s="486"/>
      <c r="X47" s="486"/>
      <c r="Y47" s="487"/>
    </row>
    <row r="48" spans="2:29" ht="20.100000000000001" customHeight="1">
      <c r="B48" s="368"/>
      <c r="C48" s="677" t="s">
        <v>426</v>
      </c>
      <c r="D48" s="484"/>
      <c r="E48" s="388" t="s">
        <v>457</v>
      </c>
      <c r="F48" s="1445"/>
      <c r="G48" s="1445"/>
      <c r="H48" s="1445"/>
      <c r="I48" s="1445"/>
      <c r="J48" s="1445"/>
      <c r="K48" s="1445"/>
      <c r="L48" s="1445"/>
      <c r="M48" s="1445"/>
      <c r="N48" s="1445"/>
      <c r="O48" s="1445"/>
      <c r="P48" s="1445"/>
      <c r="Q48" s="1445"/>
      <c r="R48" s="1445"/>
      <c r="S48" s="1445"/>
      <c r="T48" s="1445"/>
      <c r="U48" s="1445"/>
      <c r="V48" s="1445"/>
      <c r="W48" s="1445"/>
      <c r="X48" s="1445"/>
      <c r="Y48" s="1446"/>
    </row>
    <row r="49" spans="2:25" ht="20.100000000000001" customHeight="1">
      <c r="B49" s="368"/>
      <c r="C49" s="677" t="s">
        <v>426</v>
      </c>
      <c r="D49" s="484"/>
      <c r="E49" s="388" t="s">
        <v>457</v>
      </c>
      <c r="F49" s="1445"/>
      <c r="G49" s="1445"/>
      <c r="H49" s="1445"/>
      <c r="I49" s="1445"/>
      <c r="J49" s="1445"/>
      <c r="K49" s="1445"/>
      <c r="L49" s="1445"/>
      <c r="M49" s="1445"/>
      <c r="N49" s="1445"/>
      <c r="O49" s="1445"/>
      <c r="P49" s="1445"/>
      <c r="Q49" s="1445"/>
      <c r="R49" s="1445"/>
      <c r="S49" s="1445"/>
      <c r="T49" s="1445"/>
      <c r="U49" s="1445"/>
      <c r="V49" s="1445"/>
      <c r="W49" s="1445"/>
      <c r="X49" s="1445"/>
      <c r="Y49" s="1446"/>
    </row>
    <row r="50" spans="2:25" ht="20.100000000000001" customHeight="1">
      <c r="B50" s="368"/>
      <c r="C50" s="677" t="s">
        <v>426</v>
      </c>
      <c r="D50" s="484"/>
      <c r="E50" s="388" t="s">
        <v>457</v>
      </c>
      <c r="F50" s="1445"/>
      <c r="G50" s="1445"/>
      <c r="H50" s="1445"/>
      <c r="I50" s="1445"/>
      <c r="J50" s="1445"/>
      <c r="K50" s="1445"/>
      <c r="L50" s="1445"/>
      <c r="M50" s="1445"/>
      <c r="N50" s="1445"/>
      <c r="O50" s="1445"/>
      <c r="P50" s="1445"/>
      <c r="Q50" s="1445"/>
      <c r="R50" s="1445"/>
      <c r="S50" s="1445"/>
      <c r="T50" s="1445"/>
      <c r="U50" s="1445"/>
      <c r="V50" s="1445"/>
      <c r="W50" s="1445"/>
      <c r="X50" s="1445"/>
      <c r="Y50" s="1446"/>
    </row>
    <row r="51" spans="2:25" ht="20.100000000000001" customHeight="1">
      <c r="B51" s="368"/>
      <c r="C51" s="677" t="s">
        <v>473</v>
      </c>
      <c r="D51" s="484"/>
      <c r="E51" s="388" t="s">
        <v>461</v>
      </c>
      <c r="F51" s="1445"/>
      <c r="G51" s="1445"/>
      <c r="H51" s="1445"/>
      <c r="I51" s="1445"/>
      <c r="J51" s="1445"/>
      <c r="K51" s="1445"/>
      <c r="L51" s="1445"/>
      <c r="M51" s="1445"/>
      <c r="N51" s="1445"/>
      <c r="O51" s="1445"/>
      <c r="P51" s="1445"/>
      <c r="Q51" s="1445"/>
      <c r="R51" s="1445"/>
      <c r="S51" s="1445"/>
      <c r="T51" s="1445"/>
      <c r="U51" s="1445"/>
      <c r="V51" s="1445"/>
      <c r="W51" s="1445"/>
      <c r="X51" s="1445"/>
      <c r="Y51" s="1446"/>
    </row>
    <row r="52" spans="2:25" ht="20.100000000000001" customHeight="1">
      <c r="B52" s="368"/>
      <c r="C52" s="677" t="s">
        <v>426</v>
      </c>
      <c r="D52" s="484"/>
      <c r="E52" s="388" t="s">
        <v>457</v>
      </c>
      <c r="F52" s="1445"/>
      <c r="G52" s="1445"/>
      <c r="H52" s="1445"/>
      <c r="I52" s="1445"/>
      <c r="J52" s="1445"/>
      <c r="K52" s="1445"/>
      <c r="L52" s="1445"/>
      <c r="M52" s="1445"/>
      <c r="N52" s="1445"/>
      <c r="O52" s="1445"/>
      <c r="P52" s="1445"/>
      <c r="Q52" s="1445"/>
      <c r="R52" s="1445"/>
      <c r="S52" s="1445"/>
      <c r="T52" s="1445"/>
      <c r="U52" s="1445"/>
      <c r="V52" s="1445"/>
      <c r="W52" s="1445"/>
      <c r="X52" s="1445"/>
      <c r="Y52" s="1446"/>
    </row>
    <row r="53" spans="2:25" ht="20.100000000000001" customHeight="1">
      <c r="B53" s="368"/>
      <c r="C53" s="677" t="s">
        <v>426</v>
      </c>
      <c r="D53" s="484"/>
      <c r="E53" s="388" t="s">
        <v>457</v>
      </c>
      <c r="F53" s="1445"/>
      <c r="G53" s="1445"/>
      <c r="H53" s="1445"/>
      <c r="I53" s="1445"/>
      <c r="J53" s="1445"/>
      <c r="K53" s="1445"/>
      <c r="L53" s="1445"/>
      <c r="M53" s="1445"/>
      <c r="N53" s="1445"/>
      <c r="O53" s="1445"/>
      <c r="P53" s="1445"/>
      <c r="Q53" s="1445"/>
      <c r="R53" s="1445"/>
      <c r="S53" s="1445"/>
      <c r="T53" s="1445"/>
      <c r="U53" s="1445"/>
      <c r="V53" s="1445"/>
      <c r="W53" s="1445"/>
      <c r="X53" s="1445"/>
      <c r="Y53" s="1446"/>
    </row>
    <row r="54" spans="2:25" ht="20.100000000000001" customHeight="1">
      <c r="B54" s="368"/>
      <c r="C54" s="677" t="s">
        <v>426</v>
      </c>
      <c r="D54" s="484"/>
      <c r="E54" s="388" t="s">
        <v>457</v>
      </c>
      <c r="F54" s="1445"/>
      <c r="G54" s="1445"/>
      <c r="H54" s="1445"/>
      <c r="I54" s="1445"/>
      <c r="J54" s="1445"/>
      <c r="K54" s="1445"/>
      <c r="L54" s="1445"/>
      <c r="M54" s="1445"/>
      <c r="N54" s="1445"/>
      <c r="O54" s="1445"/>
      <c r="P54" s="1445"/>
      <c r="Q54" s="1445"/>
      <c r="R54" s="1445"/>
      <c r="S54" s="1445"/>
      <c r="T54" s="1445"/>
      <c r="U54" s="1445"/>
      <c r="V54" s="1445"/>
      <c r="W54" s="1445"/>
      <c r="X54" s="1445"/>
      <c r="Y54" s="1446"/>
    </row>
    <row r="55" spans="2:25" ht="20.100000000000001" customHeight="1">
      <c r="B55" s="368"/>
      <c r="C55" s="677" t="s">
        <v>473</v>
      </c>
      <c r="D55" s="484"/>
      <c r="E55" s="388" t="s">
        <v>461</v>
      </c>
      <c r="F55" s="1445"/>
      <c r="G55" s="1445"/>
      <c r="H55" s="1445"/>
      <c r="I55" s="1445"/>
      <c r="J55" s="1445"/>
      <c r="K55" s="1445"/>
      <c r="L55" s="1445"/>
      <c r="M55" s="1445"/>
      <c r="N55" s="1445"/>
      <c r="O55" s="1445"/>
      <c r="P55" s="1445"/>
      <c r="Q55" s="1445"/>
      <c r="R55" s="1445"/>
      <c r="S55" s="1445"/>
      <c r="T55" s="1445"/>
      <c r="U55" s="1445"/>
      <c r="V55" s="1445"/>
      <c r="W55" s="1445"/>
      <c r="X55" s="1445"/>
      <c r="Y55" s="1446"/>
    </row>
    <row r="56" spans="2:25" ht="20.100000000000001" customHeight="1">
      <c r="B56" s="368"/>
      <c r="C56" s="677" t="s">
        <v>426</v>
      </c>
      <c r="D56" s="484"/>
      <c r="E56" s="388" t="s">
        <v>457</v>
      </c>
      <c r="F56" s="1445"/>
      <c r="G56" s="1445"/>
      <c r="H56" s="1445"/>
      <c r="I56" s="1445"/>
      <c r="J56" s="1445"/>
      <c r="K56" s="1445"/>
      <c r="L56" s="1445"/>
      <c r="M56" s="1445"/>
      <c r="N56" s="1445"/>
      <c r="O56" s="1445"/>
      <c r="P56" s="1445"/>
      <c r="Q56" s="1445"/>
      <c r="R56" s="1445"/>
      <c r="S56" s="1445"/>
      <c r="T56" s="1445"/>
      <c r="U56" s="1445"/>
      <c r="V56" s="1445"/>
      <c r="W56" s="1445"/>
      <c r="X56" s="1445"/>
      <c r="Y56" s="1446"/>
    </row>
    <row r="57" spans="2:25" ht="20.100000000000001" customHeight="1">
      <c r="B57" s="385"/>
      <c r="C57" s="369"/>
      <c r="D57" s="1447"/>
      <c r="E57" s="1447"/>
      <c r="F57" s="1447"/>
      <c r="G57" s="1447"/>
      <c r="H57" s="1447"/>
      <c r="I57" s="1447"/>
      <c r="J57" s="1447"/>
      <c r="K57" s="1447"/>
      <c r="L57" s="1447"/>
      <c r="M57" s="1447"/>
      <c r="N57" s="1447"/>
      <c r="O57" s="1447"/>
      <c r="P57" s="1447"/>
      <c r="Q57" s="1447"/>
      <c r="R57" s="1447"/>
      <c r="S57" s="1447"/>
      <c r="T57" s="1447"/>
      <c r="U57" s="1447"/>
      <c r="V57" s="1447"/>
      <c r="W57" s="1447"/>
      <c r="X57" s="1447"/>
      <c r="Y57" s="1448"/>
    </row>
    <row r="58" spans="2:25" ht="20.100000000000001" customHeight="1">
      <c r="B58" s="381" t="s">
        <v>476</v>
      </c>
      <c r="C58" s="357"/>
      <c r="D58" s="362"/>
      <c r="E58" s="362"/>
      <c r="F58" s="362"/>
      <c r="G58" s="362"/>
      <c r="H58" s="362"/>
      <c r="I58" s="362"/>
      <c r="J58" s="362"/>
      <c r="K58" s="362"/>
      <c r="L58" s="362"/>
      <c r="M58" s="362"/>
      <c r="N58" s="362"/>
      <c r="O58" s="362"/>
      <c r="P58" s="362"/>
      <c r="Q58" s="362"/>
      <c r="R58" s="362"/>
      <c r="S58" s="362"/>
      <c r="T58" s="362"/>
      <c r="U58" s="362"/>
      <c r="V58" s="362"/>
      <c r="W58" s="362"/>
      <c r="X58" s="362"/>
      <c r="Y58" s="364"/>
    </row>
    <row r="59" spans="2:25" ht="20.100000000000001" customHeight="1">
      <c r="B59" s="1439"/>
      <c r="C59" s="1440"/>
      <c r="D59" s="1440"/>
      <c r="E59" s="1440"/>
      <c r="F59" s="1440"/>
      <c r="G59" s="1440"/>
      <c r="H59" s="1440"/>
      <c r="I59" s="1440"/>
      <c r="J59" s="1440"/>
      <c r="K59" s="1440"/>
      <c r="L59" s="1440"/>
      <c r="M59" s="1440"/>
      <c r="N59" s="1440"/>
      <c r="O59" s="1440"/>
      <c r="P59" s="1440"/>
      <c r="Q59" s="1440"/>
      <c r="R59" s="1440"/>
      <c r="S59" s="1440"/>
      <c r="T59" s="1440"/>
      <c r="U59" s="1440"/>
      <c r="V59" s="1440"/>
      <c r="W59" s="1440"/>
      <c r="X59" s="1440"/>
      <c r="Y59" s="1441"/>
    </row>
    <row r="60" spans="2:25" ht="20.100000000000001" customHeight="1">
      <c r="B60" s="1439"/>
      <c r="C60" s="1440"/>
      <c r="D60" s="1440"/>
      <c r="E60" s="1440"/>
      <c r="F60" s="1440"/>
      <c r="G60" s="1440"/>
      <c r="H60" s="1440"/>
      <c r="I60" s="1440"/>
      <c r="J60" s="1440"/>
      <c r="K60" s="1440"/>
      <c r="L60" s="1440"/>
      <c r="M60" s="1440"/>
      <c r="N60" s="1440"/>
      <c r="O60" s="1440"/>
      <c r="P60" s="1440"/>
      <c r="Q60" s="1440"/>
      <c r="R60" s="1440"/>
      <c r="S60" s="1440"/>
      <c r="T60" s="1440"/>
      <c r="U60" s="1440"/>
      <c r="V60" s="1440"/>
      <c r="W60" s="1440"/>
      <c r="X60" s="1440"/>
      <c r="Y60" s="1441"/>
    </row>
    <row r="61" spans="2:25" ht="20.100000000000001" customHeight="1">
      <c r="B61" s="1439"/>
      <c r="C61" s="1440"/>
      <c r="D61" s="1440"/>
      <c r="E61" s="1440"/>
      <c r="F61" s="1440"/>
      <c r="G61" s="1440"/>
      <c r="H61" s="1440"/>
      <c r="I61" s="1440"/>
      <c r="J61" s="1440"/>
      <c r="K61" s="1440"/>
      <c r="L61" s="1440"/>
      <c r="M61" s="1440"/>
      <c r="N61" s="1440"/>
      <c r="O61" s="1440"/>
      <c r="P61" s="1440"/>
      <c r="Q61" s="1440"/>
      <c r="R61" s="1440"/>
      <c r="S61" s="1440"/>
      <c r="T61" s="1440"/>
      <c r="U61" s="1440"/>
      <c r="V61" s="1440"/>
      <c r="W61" s="1440"/>
      <c r="X61" s="1440"/>
      <c r="Y61" s="1441"/>
    </row>
    <row r="62" spans="2:25" ht="20.100000000000001" customHeight="1">
      <c r="B62" s="1439"/>
      <c r="C62" s="1440"/>
      <c r="D62" s="1440"/>
      <c r="E62" s="1440"/>
      <c r="F62" s="1440"/>
      <c r="G62" s="1440"/>
      <c r="H62" s="1440"/>
      <c r="I62" s="1440"/>
      <c r="J62" s="1440"/>
      <c r="K62" s="1440"/>
      <c r="L62" s="1440"/>
      <c r="M62" s="1440"/>
      <c r="N62" s="1440"/>
      <c r="O62" s="1440"/>
      <c r="P62" s="1440"/>
      <c r="Q62" s="1440"/>
      <c r="R62" s="1440"/>
      <c r="S62" s="1440"/>
      <c r="T62" s="1440"/>
      <c r="U62" s="1440"/>
      <c r="V62" s="1440"/>
      <c r="W62" s="1440"/>
      <c r="X62" s="1440"/>
      <c r="Y62" s="1441"/>
    </row>
    <row r="63" spans="2:25" ht="20.100000000000001" customHeight="1">
      <c r="B63" s="1439"/>
      <c r="C63" s="1440"/>
      <c r="D63" s="1440"/>
      <c r="E63" s="1440"/>
      <c r="F63" s="1440"/>
      <c r="G63" s="1440"/>
      <c r="H63" s="1440"/>
      <c r="I63" s="1440"/>
      <c r="J63" s="1440"/>
      <c r="K63" s="1440"/>
      <c r="L63" s="1440"/>
      <c r="M63" s="1440"/>
      <c r="N63" s="1440"/>
      <c r="O63" s="1440"/>
      <c r="P63" s="1440"/>
      <c r="Q63" s="1440"/>
      <c r="R63" s="1440"/>
      <c r="S63" s="1440"/>
      <c r="T63" s="1440"/>
      <c r="U63" s="1440"/>
      <c r="V63" s="1440"/>
      <c r="W63" s="1440"/>
      <c r="X63" s="1440"/>
      <c r="Y63" s="1441"/>
    </row>
    <row r="64" spans="2:25" ht="20.100000000000001" customHeight="1">
      <c r="B64" s="1439"/>
      <c r="C64" s="1440"/>
      <c r="D64" s="1440"/>
      <c r="E64" s="1440"/>
      <c r="F64" s="1440"/>
      <c r="G64" s="1440"/>
      <c r="H64" s="1440"/>
      <c r="I64" s="1440"/>
      <c r="J64" s="1440"/>
      <c r="K64" s="1440"/>
      <c r="L64" s="1440"/>
      <c r="M64" s="1440"/>
      <c r="N64" s="1440"/>
      <c r="O64" s="1440"/>
      <c r="P64" s="1440"/>
      <c r="Q64" s="1440"/>
      <c r="R64" s="1440"/>
      <c r="S64" s="1440"/>
      <c r="T64" s="1440"/>
      <c r="U64" s="1440"/>
      <c r="V64" s="1440"/>
      <c r="W64" s="1440"/>
      <c r="X64" s="1440"/>
      <c r="Y64" s="1441"/>
    </row>
    <row r="65" spans="1:26" ht="20.100000000000001" customHeight="1">
      <c r="B65" s="1439"/>
      <c r="C65" s="1440"/>
      <c r="D65" s="1440"/>
      <c r="E65" s="1440"/>
      <c r="F65" s="1440"/>
      <c r="G65" s="1440"/>
      <c r="H65" s="1440"/>
      <c r="I65" s="1440"/>
      <c r="J65" s="1440"/>
      <c r="K65" s="1440"/>
      <c r="L65" s="1440"/>
      <c r="M65" s="1440"/>
      <c r="N65" s="1440"/>
      <c r="O65" s="1440"/>
      <c r="P65" s="1440"/>
      <c r="Q65" s="1440"/>
      <c r="R65" s="1440"/>
      <c r="S65" s="1440"/>
      <c r="T65" s="1440"/>
      <c r="U65" s="1440"/>
      <c r="V65" s="1440"/>
      <c r="W65" s="1440"/>
      <c r="X65" s="1440"/>
      <c r="Y65" s="1441"/>
    </row>
    <row r="66" spans="1:26" ht="20.100000000000001" customHeight="1">
      <c r="B66" s="1439"/>
      <c r="C66" s="1440"/>
      <c r="D66" s="1440"/>
      <c r="E66" s="1440"/>
      <c r="F66" s="1440"/>
      <c r="G66" s="1440"/>
      <c r="H66" s="1440"/>
      <c r="I66" s="1440"/>
      <c r="J66" s="1440"/>
      <c r="K66" s="1440"/>
      <c r="L66" s="1440"/>
      <c r="M66" s="1440"/>
      <c r="N66" s="1440"/>
      <c r="O66" s="1440"/>
      <c r="P66" s="1440"/>
      <c r="Q66" s="1440"/>
      <c r="R66" s="1440"/>
      <c r="S66" s="1440"/>
      <c r="T66" s="1440"/>
      <c r="U66" s="1440"/>
      <c r="V66" s="1440"/>
      <c r="W66" s="1440"/>
      <c r="X66" s="1440"/>
      <c r="Y66" s="1441"/>
    </row>
    <row r="67" spans="1:26" ht="20.100000000000001" customHeight="1">
      <c r="B67" s="1439"/>
      <c r="C67" s="1440"/>
      <c r="D67" s="1440"/>
      <c r="E67" s="1440"/>
      <c r="F67" s="1440"/>
      <c r="G67" s="1440"/>
      <c r="H67" s="1440"/>
      <c r="I67" s="1440"/>
      <c r="J67" s="1440"/>
      <c r="K67" s="1440"/>
      <c r="L67" s="1440"/>
      <c r="M67" s="1440"/>
      <c r="N67" s="1440"/>
      <c r="O67" s="1440"/>
      <c r="P67" s="1440"/>
      <c r="Q67" s="1440"/>
      <c r="R67" s="1440"/>
      <c r="S67" s="1440"/>
      <c r="T67" s="1440"/>
      <c r="U67" s="1440"/>
      <c r="V67" s="1440"/>
      <c r="W67" s="1440"/>
      <c r="X67" s="1440"/>
      <c r="Y67" s="1441"/>
    </row>
    <row r="68" spans="1:26" ht="19.5" customHeight="1">
      <c r="B68" s="1442"/>
      <c r="C68" s="1443"/>
      <c r="D68" s="1443"/>
      <c r="E68" s="1443"/>
      <c r="F68" s="1443"/>
      <c r="G68" s="1443"/>
      <c r="H68" s="1443"/>
      <c r="I68" s="1443"/>
      <c r="J68" s="1443"/>
      <c r="K68" s="1443"/>
      <c r="L68" s="1443"/>
      <c r="M68" s="1443"/>
      <c r="N68" s="1443"/>
      <c r="O68" s="1443"/>
      <c r="P68" s="1443"/>
      <c r="Q68" s="1443"/>
      <c r="R68" s="1443"/>
      <c r="S68" s="1443"/>
      <c r="T68" s="1443"/>
      <c r="U68" s="1443"/>
      <c r="V68" s="1443"/>
      <c r="W68" s="1443"/>
      <c r="X68" s="1443"/>
      <c r="Y68" s="1444"/>
    </row>
    <row r="69" spans="1:26" ht="20.100000000000001" customHeight="1">
      <c r="B69" s="678" t="s">
        <v>477</v>
      </c>
      <c r="C69" s="387"/>
      <c r="D69" s="387"/>
      <c r="E69" s="387"/>
      <c r="F69" s="387"/>
      <c r="G69" s="387"/>
      <c r="H69" s="387"/>
      <c r="I69" s="387"/>
      <c r="J69" s="387"/>
      <c r="K69" s="387"/>
      <c r="L69" s="387"/>
      <c r="M69" s="387"/>
      <c r="N69" s="387"/>
      <c r="O69" s="387"/>
      <c r="P69" s="387"/>
      <c r="Q69" s="387"/>
      <c r="R69" s="387"/>
      <c r="S69" s="387"/>
      <c r="T69" s="387"/>
      <c r="U69" s="387"/>
      <c r="V69" s="387"/>
      <c r="W69" s="387"/>
      <c r="X69" s="387"/>
      <c r="Y69" s="387"/>
    </row>
    <row r="70" spans="1:26" ht="20.100000000000001" customHeight="1">
      <c r="B70" s="388" t="s">
        <v>478</v>
      </c>
      <c r="C70" s="388"/>
      <c r="D70" s="367"/>
      <c r="E70" s="367"/>
      <c r="F70" s="367"/>
      <c r="G70" s="367"/>
      <c r="H70" s="367"/>
      <c r="I70" s="367"/>
      <c r="J70" s="367"/>
      <c r="K70" s="367"/>
      <c r="L70" s="367"/>
      <c r="M70" s="367"/>
      <c r="N70" s="367"/>
      <c r="O70" s="367"/>
      <c r="P70" s="367"/>
      <c r="Q70" s="367"/>
      <c r="R70" s="367"/>
      <c r="S70" s="367"/>
      <c r="T70" s="367"/>
      <c r="U70" s="367"/>
      <c r="V70" s="367"/>
      <c r="W70" s="367"/>
      <c r="X70" s="367"/>
      <c r="Y70" s="367"/>
    </row>
    <row r="71" spans="1:26" ht="20.100000000000001" customHeight="1">
      <c r="B71" s="304" t="s">
        <v>479</v>
      </c>
      <c r="D71" s="367"/>
      <c r="E71" s="367"/>
      <c r="F71" s="367"/>
      <c r="G71" s="367"/>
      <c r="H71" s="367"/>
      <c r="I71" s="367"/>
      <c r="J71" s="367"/>
      <c r="K71" s="367"/>
      <c r="L71" s="367"/>
      <c r="M71" s="367"/>
      <c r="N71" s="367"/>
      <c r="O71" s="367"/>
      <c r="P71" s="367"/>
      <c r="Q71" s="367"/>
      <c r="R71" s="367"/>
      <c r="S71" s="367"/>
      <c r="T71" s="367"/>
      <c r="U71" s="367"/>
      <c r="V71" s="367"/>
      <c r="W71" s="367"/>
      <c r="X71" s="367"/>
      <c r="Y71" s="367"/>
    </row>
    <row r="72" spans="1:26" ht="20.100000000000001" customHeight="1">
      <c r="A72" s="389"/>
      <c r="B72" s="304" t="s">
        <v>480</v>
      </c>
      <c r="Z72" s="389"/>
    </row>
    <row r="73" spans="1:26" ht="20.100000000000001" customHeight="1">
      <c r="A73" s="389"/>
      <c r="Z73" s="389"/>
    </row>
    <row r="75" spans="1:26" s="305" customFormat="1" ht="18.600000000000001" customHeight="1">
      <c r="B75" s="1499" t="s">
        <v>481</v>
      </c>
      <c r="C75" s="1499"/>
      <c r="D75" s="1499"/>
      <c r="E75" s="1499"/>
      <c r="F75" s="1499"/>
      <c r="G75" s="1499"/>
      <c r="H75" s="1499"/>
      <c r="I75" s="964"/>
      <c r="J75" s="1499" t="s">
        <v>482</v>
      </c>
      <c r="K75" s="1499"/>
      <c r="L75" s="1499"/>
      <c r="M75" s="1499"/>
      <c r="N75" s="1499"/>
      <c r="O75" s="1499"/>
      <c r="P75" s="1499"/>
      <c r="Q75" s="1499"/>
      <c r="R75" s="1499"/>
      <c r="S75" s="1499"/>
      <c r="T75" s="1499"/>
      <c r="U75" s="1499"/>
      <c r="V75" s="1499"/>
      <c r="W75" s="1499"/>
      <c r="X75" s="1499"/>
      <c r="Y75" s="1499"/>
      <c r="Z75" s="964"/>
    </row>
    <row r="76" spans="1:26" s="305" customFormat="1" ht="18.600000000000001" customHeight="1">
      <c r="B76" s="754" t="s">
        <v>483</v>
      </c>
      <c r="C76" s="1461" t="s">
        <v>484</v>
      </c>
      <c r="D76" s="1462"/>
      <c r="E76" s="1462"/>
      <c r="F76" s="1463"/>
      <c r="G76" s="1461" t="s">
        <v>485</v>
      </c>
      <c r="H76" s="1463"/>
      <c r="J76" s="1461" t="s">
        <v>486</v>
      </c>
      <c r="K76" s="1462"/>
      <c r="L76" s="1462"/>
      <c r="M76" s="1499" t="s">
        <v>487</v>
      </c>
      <c r="N76" s="1499"/>
      <c r="O76" s="1499"/>
      <c r="P76" s="1499"/>
      <c r="Q76" s="1499"/>
      <c r="R76" s="1499"/>
      <c r="S76" s="1499"/>
      <c r="T76" s="1499"/>
      <c r="U76" s="1499" t="s">
        <v>488</v>
      </c>
      <c r="V76" s="1499"/>
      <c r="W76" s="1499" t="s">
        <v>487</v>
      </c>
      <c r="X76" s="1499"/>
      <c r="Y76" s="1499"/>
      <c r="Z76" s="964"/>
    </row>
    <row r="77" spans="1:26" s="305" customFormat="1" ht="18.600000000000001" customHeight="1">
      <c r="B77" s="962"/>
      <c r="C77" s="1486">
        <f ca="1">YEAR(TODAY())-B77</f>
        <v>2026</v>
      </c>
      <c r="D77" s="1487"/>
      <c r="E77" s="1487"/>
      <c r="F77" s="1488"/>
      <c r="G77" s="1489" t="s">
        <v>489</v>
      </c>
      <c r="H77" s="1490"/>
      <c r="J77" s="1493" t="s">
        <v>490</v>
      </c>
      <c r="K77" s="1494"/>
      <c r="L77" s="1495"/>
      <c r="M77" s="1499" t="s">
        <v>491</v>
      </c>
      <c r="N77" s="1499"/>
      <c r="O77" s="1499"/>
      <c r="P77" s="1491"/>
      <c r="Q77" s="1491"/>
      <c r="R77" s="1491"/>
      <c r="S77" s="1491"/>
      <c r="T77" s="1491"/>
      <c r="U77" s="1499"/>
      <c r="V77" s="1499"/>
      <c r="W77" s="754" t="s">
        <v>491</v>
      </c>
      <c r="X77" s="1491"/>
      <c r="Y77" s="1491"/>
      <c r="Z77" s="965"/>
    </row>
    <row r="78" spans="1:26" s="305" customFormat="1" ht="18.600000000000001" customHeight="1">
      <c r="J78" s="1496"/>
      <c r="K78" s="1497"/>
      <c r="L78" s="1498"/>
      <c r="M78" s="1499" t="s">
        <v>492</v>
      </c>
      <c r="N78" s="1499"/>
      <c r="O78" s="1499"/>
      <c r="P78" s="1492"/>
      <c r="Q78" s="1492"/>
      <c r="R78" s="1492"/>
      <c r="S78" s="1492"/>
      <c r="T78" s="1492"/>
      <c r="U78" s="1499"/>
      <c r="V78" s="1499"/>
      <c r="W78" s="754" t="s">
        <v>492</v>
      </c>
      <c r="X78" s="1492"/>
      <c r="Y78" s="1492"/>
      <c r="Z78" s="966"/>
    </row>
  </sheetData>
  <customSheetViews>
    <customSheetView guid="{C18E9BE0-42F9-4C1A-9904-B3E737C711CA}" scale="70" showPageBreaks="1" showGridLines="0" zeroValues="0" fitToPage="1" printArea="1" hiddenRows="1" hiddenColumns="1" view="pageBreakPreview">
      <selection activeCell="F37" sqref="F37:Y37"/>
      <pageMargins left="0" right="0" top="0" bottom="0" header="0" footer="0"/>
      <printOptions horizontalCentered="1"/>
      <pageSetup paperSize="9" scale="54" orientation="portrait" r:id="rId1"/>
      <headerFooter alignWithMargins="0"/>
    </customSheetView>
    <customSheetView guid="{F9143849-2950-4A3C-ABFF-F8DA3D7B21DB}" scale="25" showPageBreaks="1" showGridLines="0" zeroValues="0" fitToPage="1" printArea="1" hiddenRows="1" hiddenColumns="1" view="pageBreakPreview" topLeftCell="A37">
      <selection activeCell="I13" sqref="I13"/>
      <pageMargins left="0" right="0" top="0" bottom="0" header="0" footer="0"/>
      <printOptions horizontalCentered="1"/>
      <pageSetup paperSize="9" scale="53" orientation="portrait" r:id="rId2"/>
      <headerFooter alignWithMargins="0"/>
    </customSheetView>
  </customSheetViews>
  <mergeCells count="94">
    <mergeCell ref="W2:Y2"/>
    <mergeCell ref="U77:V78"/>
    <mergeCell ref="P77:T77"/>
    <mergeCell ref="P78:T78"/>
    <mergeCell ref="M76:T76"/>
    <mergeCell ref="U76:V76"/>
    <mergeCell ref="R13:U13"/>
    <mergeCell ref="W5:Y5"/>
    <mergeCell ref="M78:O78"/>
    <mergeCell ref="M77:O77"/>
    <mergeCell ref="S2:V2"/>
    <mergeCell ref="B3:Y3"/>
    <mergeCell ref="R5:S5"/>
    <mergeCell ref="C6:N6"/>
    <mergeCell ref="P6:Y6"/>
    <mergeCell ref="C7:N7"/>
    <mergeCell ref="B75:H75"/>
    <mergeCell ref="J75:Y75"/>
    <mergeCell ref="C76:F76"/>
    <mergeCell ref="G76:H76"/>
    <mergeCell ref="W76:Y76"/>
    <mergeCell ref="C77:F77"/>
    <mergeCell ref="G77:H77"/>
    <mergeCell ref="X77:Y77"/>
    <mergeCell ref="X78:Y78"/>
    <mergeCell ref="J76:L76"/>
    <mergeCell ref="J77:L78"/>
    <mergeCell ref="AB10:AC10"/>
    <mergeCell ref="C11:D11"/>
    <mergeCell ref="F11:H11"/>
    <mergeCell ref="J11:N11"/>
    <mergeCell ref="P11:R11"/>
    <mergeCell ref="S8:Y8"/>
    <mergeCell ref="S7:U7"/>
    <mergeCell ref="C9:Y9"/>
    <mergeCell ref="C10:Y10"/>
    <mergeCell ref="P7:R7"/>
    <mergeCell ref="C8:D8"/>
    <mergeCell ref="J8:K8"/>
    <mergeCell ref="M8:N8"/>
    <mergeCell ref="O8:R8"/>
    <mergeCell ref="C12:X12"/>
    <mergeCell ref="B13:D13"/>
    <mergeCell ref="E13:I13"/>
    <mergeCell ref="K13:M13"/>
    <mergeCell ref="N13:P13"/>
    <mergeCell ref="W13:X13"/>
    <mergeCell ref="F20:Y20"/>
    <mergeCell ref="F21:Y21"/>
    <mergeCell ref="F27:Y27"/>
    <mergeCell ref="F30:Y30"/>
    <mergeCell ref="F33:Y33"/>
    <mergeCell ref="F22:Y22"/>
    <mergeCell ref="F23:Y23"/>
    <mergeCell ref="F25:Y25"/>
    <mergeCell ref="F26:Y26"/>
    <mergeCell ref="R24:Y24"/>
    <mergeCell ref="B14:Y14"/>
    <mergeCell ref="F16:Y16"/>
    <mergeCell ref="F17:Y17"/>
    <mergeCell ref="F18:Y18"/>
    <mergeCell ref="F19:Y19"/>
    <mergeCell ref="B64:Y64"/>
    <mergeCell ref="B59:Y59"/>
    <mergeCell ref="B62:Y62"/>
    <mergeCell ref="F28:Y28"/>
    <mergeCell ref="F29:Y29"/>
    <mergeCell ref="F48:Y48"/>
    <mergeCell ref="F35:Y35"/>
    <mergeCell ref="F37:Y37"/>
    <mergeCell ref="F38:Y38"/>
    <mergeCell ref="F39:Y39"/>
    <mergeCell ref="F40:Y40"/>
    <mergeCell ref="F41:Y41"/>
    <mergeCell ref="F42:Y42"/>
    <mergeCell ref="F43:Y43"/>
    <mergeCell ref="F46:Y46"/>
    <mergeCell ref="F34:Y34"/>
    <mergeCell ref="B60:Y60"/>
    <mergeCell ref="B61:Y61"/>
    <mergeCell ref="B68:Y68"/>
    <mergeCell ref="B67:Y67"/>
    <mergeCell ref="F49:Y49"/>
    <mergeCell ref="F50:Y50"/>
    <mergeCell ref="F51:Y51"/>
    <mergeCell ref="F52:Y52"/>
    <mergeCell ref="F53:Y53"/>
    <mergeCell ref="F54:Y54"/>
    <mergeCell ref="F55:Y55"/>
    <mergeCell ref="F56:Y56"/>
    <mergeCell ref="D57:Y57"/>
    <mergeCell ref="B65:Y65"/>
    <mergeCell ref="B66:Y66"/>
    <mergeCell ref="B63:Y63"/>
  </mergeCells>
  <phoneticPr fontId="4"/>
  <conditionalFormatting sqref="F11:H11">
    <cfRule type="expression" dxfId="37" priority="1" stopIfTrue="1">
      <formula>$C$11="海外"</formula>
    </cfRule>
  </conditionalFormatting>
  <conditionalFormatting sqref="P11:R11">
    <cfRule type="expression" dxfId="36" priority="2" stopIfTrue="1">
      <formula>$J$11="その他"</formula>
    </cfRule>
  </conditionalFormatting>
  <dataValidations count="9">
    <dataValidation type="list" allowBlank="1" showInputMessage="1" showErrorMessage="1" sqref="S2" xr:uid="{00000000-0002-0000-0300-000000000000}">
      <formula1>$AC$40:$AC$43</formula1>
    </dataValidation>
    <dataValidation type="list" allowBlank="1" showInputMessage="1" showErrorMessage="1"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31 IY65527 SU65527 ACQ65527 AMM65527 AWI65527 BGE65527 BQA65527 BZW65527 CJS65527 CTO65527 DDK65527 DNG65527 DXC65527 EGY65527 EQU65527 FAQ65527 FKM65527 FUI65527 GEE65527 GOA65527 GXW65527 HHS65527 HRO65527 IBK65527 ILG65527 IVC65527 JEY65527 JOU65527 JYQ65527 KIM65527 KSI65527 LCE65527 LMA65527 LVW65527 MFS65527 MPO65527 MZK65527 NJG65527 NTC65527 OCY65527 OMU65527 OWQ65527 PGM65527 PQI65527 QAE65527 QKA65527 QTW65527 RDS65527 RNO65527 RXK65527 SHG65527 SRC65527 TAY65527 TKU65527 TUQ65527 UEM65527 UOI65527 UYE65527 VIA65527 VRW65527 WBS65527 WLO65527 WVK65527 C131067 IY131063 SU131063 ACQ131063 AMM131063 AWI131063 BGE131063 BQA131063 BZW131063 CJS131063 CTO131063 DDK131063 DNG131063 DXC131063 EGY131063 EQU131063 FAQ131063 FKM131063 FUI131063 GEE131063 GOA131063 GXW131063 HHS131063 HRO131063 IBK131063 ILG131063 IVC131063 JEY131063 JOU131063 JYQ131063 KIM131063 KSI131063 LCE131063 LMA131063 LVW131063 MFS131063 MPO131063 MZK131063 NJG131063 NTC131063 OCY131063 OMU131063 OWQ131063 PGM131063 PQI131063 QAE131063 QKA131063 QTW131063 RDS131063 RNO131063 RXK131063 SHG131063 SRC131063 TAY131063 TKU131063 TUQ131063 UEM131063 UOI131063 UYE131063 VIA131063 VRW131063 WBS131063 WLO131063 WVK131063 C196603 IY196599 SU196599 ACQ196599 AMM196599 AWI196599 BGE196599 BQA196599 BZW196599 CJS196599 CTO196599 DDK196599 DNG196599 DXC196599 EGY196599 EQU196599 FAQ196599 FKM196599 FUI196599 GEE196599 GOA196599 GXW196599 HHS196599 HRO196599 IBK196599 ILG196599 IVC196599 JEY196599 JOU196599 JYQ196599 KIM196599 KSI196599 LCE196599 LMA196599 LVW196599 MFS196599 MPO196599 MZK196599 NJG196599 NTC196599 OCY196599 OMU196599 OWQ196599 PGM196599 PQI196599 QAE196599 QKA196599 QTW196599 RDS196599 RNO196599 RXK196599 SHG196599 SRC196599 TAY196599 TKU196599 TUQ196599 UEM196599 UOI196599 UYE196599 VIA196599 VRW196599 WBS196599 WLO196599 WVK196599 C262139 IY262135 SU262135 ACQ262135 AMM262135 AWI262135 BGE262135 BQA262135 BZW262135 CJS262135 CTO262135 DDK262135 DNG262135 DXC262135 EGY262135 EQU262135 FAQ262135 FKM262135 FUI262135 GEE262135 GOA262135 GXW262135 HHS262135 HRO262135 IBK262135 ILG262135 IVC262135 JEY262135 JOU262135 JYQ262135 KIM262135 KSI262135 LCE262135 LMA262135 LVW262135 MFS262135 MPO262135 MZK262135 NJG262135 NTC262135 OCY262135 OMU262135 OWQ262135 PGM262135 PQI262135 QAE262135 QKA262135 QTW262135 RDS262135 RNO262135 RXK262135 SHG262135 SRC262135 TAY262135 TKU262135 TUQ262135 UEM262135 UOI262135 UYE262135 VIA262135 VRW262135 WBS262135 WLO262135 WVK262135 C327675 IY327671 SU327671 ACQ327671 AMM327671 AWI327671 BGE327671 BQA327671 BZW327671 CJS327671 CTO327671 DDK327671 DNG327671 DXC327671 EGY327671 EQU327671 FAQ327671 FKM327671 FUI327671 GEE327671 GOA327671 GXW327671 HHS327671 HRO327671 IBK327671 ILG327671 IVC327671 JEY327671 JOU327671 JYQ327671 KIM327671 KSI327671 LCE327671 LMA327671 LVW327671 MFS327671 MPO327671 MZK327671 NJG327671 NTC327671 OCY327671 OMU327671 OWQ327671 PGM327671 PQI327671 QAE327671 QKA327671 QTW327671 RDS327671 RNO327671 RXK327671 SHG327671 SRC327671 TAY327671 TKU327671 TUQ327671 UEM327671 UOI327671 UYE327671 VIA327671 VRW327671 WBS327671 WLO327671 WVK327671 C393211 IY393207 SU393207 ACQ393207 AMM393207 AWI393207 BGE393207 BQA393207 BZW393207 CJS393207 CTO393207 DDK393207 DNG393207 DXC393207 EGY393207 EQU393207 FAQ393207 FKM393207 FUI393207 GEE393207 GOA393207 GXW393207 HHS393207 HRO393207 IBK393207 ILG393207 IVC393207 JEY393207 JOU393207 JYQ393207 KIM393207 KSI393207 LCE393207 LMA393207 LVW393207 MFS393207 MPO393207 MZK393207 NJG393207 NTC393207 OCY393207 OMU393207 OWQ393207 PGM393207 PQI393207 QAE393207 QKA393207 QTW393207 RDS393207 RNO393207 RXK393207 SHG393207 SRC393207 TAY393207 TKU393207 TUQ393207 UEM393207 UOI393207 UYE393207 VIA393207 VRW393207 WBS393207 WLO393207 WVK393207 C458747 IY458743 SU458743 ACQ458743 AMM458743 AWI458743 BGE458743 BQA458743 BZW458743 CJS458743 CTO458743 DDK458743 DNG458743 DXC458743 EGY458743 EQU458743 FAQ458743 FKM458743 FUI458743 GEE458743 GOA458743 GXW458743 HHS458743 HRO458743 IBK458743 ILG458743 IVC458743 JEY458743 JOU458743 JYQ458743 KIM458743 KSI458743 LCE458743 LMA458743 LVW458743 MFS458743 MPO458743 MZK458743 NJG458743 NTC458743 OCY458743 OMU458743 OWQ458743 PGM458743 PQI458743 QAE458743 QKA458743 QTW458743 RDS458743 RNO458743 RXK458743 SHG458743 SRC458743 TAY458743 TKU458743 TUQ458743 UEM458743 UOI458743 UYE458743 VIA458743 VRW458743 WBS458743 WLO458743 WVK458743 C524283 IY524279 SU524279 ACQ524279 AMM524279 AWI524279 BGE524279 BQA524279 BZW524279 CJS524279 CTO524279 DDK524279 DNG524279 DXC524279 EGY524279 EQU524279 FAQ524279 FKM524279 FUI524279 GEE524279 GOA524279 GXW524279 HHS524279 HRO524279 IBK524279 ILG524279 IVC524279 JEY524279 JOU524279 JYQ524279 KIM524279 KSI524279 LCE524279 LMA524279 LVW524279 MFS524279 MPO524279 MZK524279 NJG524279 NTC524279 OCY524279 OMU524279 OWQ524279 PGM524279 PQI524279 QAE524279 QKA524279 QTW524279 RDS524279 RNO524279 RXK524279 SHG524279 SRC524279 TAY524279 TKU524279 TUQ524279 UEM524279 UOI524279 UYE524279 VIA524279 VRW524279 WBS524279 WLO524279 WVK524279 C589819 IY589815 SU589815 ACQ589815 AMM589815 AWI589815 BGE589815 BQA589815 BZW589815 CJS589815 CTO589815 DDK589815 DNG589815 DXC589815 EGY589815 EQU589815 FAQ589815 FKM589815 FUI589815 GEE589815 GOA589815 GXW589815 HHS589815 HRO589815 IBK589815 ILG589815 IVC589815 JEY589815 JOU589815 JYQ589815 KIM589815 KSI589815 LCE589815 LMA589815 LVW589815 MFS589815 MPO589815 MZK589815 NJG589815 NTC589815 OCY589815 OMU589815 OWQ589815 PGM589815 PQI589815 QAE589815 QKA589815 QTW589815 RDS589815 RNO589815 RXK589815 SHG589815 SRC589815 TAY589815 TKU589815 TUQ589815 UEM589815 UOI589815 UYE589815 VIA589815 VRW589815 WBS589815 WLO589815 WVK589815 C655355 IY655351 SU655351 ACQ655351 AMM655351 AWI655351 BGE655351 BQA655351 BZW655351 CJS655351 CTO655351 DDK655351 DNG655351 DXC655351 EGY655351 EQU655351 FAQ655351 FKM655351 FUI655351 GEE655351 GOA655351 GXW655351 HHS655351 HRO655351 IBK655351 ILG655351 IVC655351 JEY655351 JOU655351 JYQ655351 KIM655351 KSI655351 LCE655351 LMA655351 LVW655351 MFS655351 MPO655351 MZK655351 NJG655351 NTC655351 OCY655351 OMU655351 OWQ655351 PGM655351 PQI655351 QAE655351 QKA655351 QTW655351 RDS655351 RNO655351 RXK655351 SHG655351 SRC655351 TAY655351 TKU655351 TUQ655351 UEM655351 UOI655351 UYE655351 VIA655351 VRW655351 WBS655351 WLO655351 WVK655351 C720891 IY720887 SU720887 ACQ720887 AMM720887 AWI720887 BGE720887 BQA720887 BZW720887 CJS720887 CTO720887 DDK720887 DNG720887 DXC720887 EGY720887 EQU720887 FAQ720887 FKM720887 FUI720887 GEE720887 GOA720887 GXW720887 HHS720887 HRO720887 IBK720887 ILG720887 IVC720887 JEY720887 JOU720887 JYQ720887 KIM720887 KSI720887 LCE720887 LMA720887 LVW720887 MFS720887 MPO720887 MZK720887 NJG720887 NTC720887 OCY720887 OMU720887 OWQ720887 PGM720887 PQI720887 QAE720887 QKA720887 QTW720887 RDS720887 RNO720887 RXK720887 SHG720887 SRC720887 TAY720887 TKU720887 TUQ720887 UEM720887 UOI720887 UYE720887 VIA720887 VRW720887 WBS720887 WLO720887 WVK720887 C786427 IY786423 SU786423 ACQ786423 AMM786423 AWI786423 BGE786423 BQA786423 BZW786423 CJS786423 CTO786423 DDK786423 DNG786423 DXC786423 EGY786423 EQU786423 FAQ786423 FKM786423 FUI786423 GEE786423 GOA786423 GXW786423 HHS786423 HRO786423 IBK786423 ILG786423 IVC786423 JEY786423 JOU786423 JYQ786423 KIM786423 KSI786423 LCE786423 LMA786423 LVW786423 MFS786423 MPO786423 MZK786423 NJG786423 NTC786423 OCY786423 OMU786423 OWQ786423 PGM786423 PQI786423 QAE786423 QKA786423 QTW786423 RDS786423 RNO786423 RXK786423 SHG786423 SRC786423 TAY786423 TKU786423 TUQ786423 UEM786423 UOI786423 UYE786423 VIA786423 VRW786423 WBS786423 WLO786423 WVK786423 C851963 IY851959 SU851959 ACQ851959 AMM851959 AWI851959 BGE851959 BQA851959 BZW851959 CJS851959 CTO851959 DDK851959 DNG851959 DXC851959 EGY851959 EQU851959 FAQ851959 FKM851959 FUI851959 GEE851959 GOA851959 GXW851959 HHS851959 HRO851959 IBK851959 ILG851959 IVC851959 JEY851959 JOU851959 JYQ851959 KIM851959 KSI851959 LCE851959 LMA851959 LVW851959 MFS851959 MPO851959 MZK851959 NJG851959 NTC851959 OCY851959 OMU851959 OWQ851959 PGM851959 PQI851959 QAE851959 QKA851959 QTW851959 RDS851959 RNO851959 RXK851959 SHG851959 SRC851959 TAY851959 TKU851959 TUQ851959 UEM851959 UOI851959 UYE851959 VIA851959 VRW851959 WBS851959 WLO851959 WVK851959 C917499 IY917495 SU917495 ACQ917495 AMM917495 AWI917495 BGE917495 BQA917495 BZW917495 CJS917495 CTO917495 DDK917495 DNG917495 DXC917495 EGY917495 EQU917495 FAQ917495 FKM917495 FUI917495 GEE917495 GOA917495 GXW917495 HHS917495 HRO917495 IBK917495 ILG917495 IVC917495 JEY917495 JOU917495 JYQ917495 KIM917495 KSI917495 LCE917495 LMA917495 LVW917495 MFS917495 MPO917495 MZK917495 NJG917495 NTC917495 OCY917495 OMU917495 OWQ917495 PGM917495 PQI917495 QAE917495 QKA917495 QTW917495 RDS917495 RNO917495 RXK917495 SHG917495 SRC917495 TAY917495 TKU917495 TUQ917495 UEM917495 UOI917495 UYE917495 VIA917495 VRW917495 WBS917495 WLO917495 WVK917495 C983035 IY983031 SU983031 ACQ983031 AMM983031 AWI983031 BGE983031 BQA983031 BZW983031 CJS983031 CTO983031 DDK983031 DNG983031 DXC983031 EGY983031 EQU983031 FAQ983031 FKM983031 FUI983031 GEE983031 GOA983031 GXW983031 HHS983031 HRO983031 IBK983031 ILG983031 IVC983031 JEY983031 JOU983031 JYQ983031 KIM983031 KSI983031 LCE983031 LMA983031 LVW983031 MFS983031 MPO983031 MZK983031 NJG983031 NTC983031 OCY983031 OMU983031 OWQ983031 PGM983031 PQI983031 QAE983031 QKA983031 QTW983031 RDS983031 RNO983031 RXK983031 SHG983031 SRC983031 TAY983031 TKU983031 TUQ983031 UEM983031 UOI983031 UYE983031 VIA983031 VRW983031 WBS983031 WLO983031 WVK983031" xr:uid="{00000000-0002-0000-0300-000001000000}">
      <formula1>$AB$11:$AB$13</formula1>
    </dataValidation>
    <dataValidation type="list" allowBlank="1" showInputMessage="1" showErrorMessage="1" sqref="J11:N11 JF11:JJ11 TB11:TF11 ACX11:ADB11 AMT11:AMX11 AWP11:AWT11 BGL11:BGP11 BQH11:BQL11 CAD11:CAH11 CJZ11:CKD11 CTV11:CTZ11 DDR11:DDV11 DNN11:DNR11 DXJ11:DXN11 EHF11:EHJ11 ERB11:ERF11 FAX11:FBB11 FKT11:FKX11 FUP11:FUT11 GEL11:GEP11 GOH11:GOL11 GYD11:GYH11 HHZ11:HID11 HRV11:HRZ11 IBR11:IBV11 ILN11:ILR11 IVJ11:IVN11 JFF11:JFJ11 JPB11:JPF11 JYX11:JZB11 KIT11:KIX11 KSP11:KST11 LCL11:LCP11 LMH11:LML11 LWD11:LWH11 MFZ11:MGD11 MPV11:MPZ11 MZR11:MZV11 NJN11:NJR11 NTJ11:NTN11 ODF11:ODJ11 ONB11:ONF11 OWX11:OXB11 PGT11:PGX11 PQP11:PQT11 QAL11:QAP11 QKH11:QKL11 QUD11:QUH11 RDZ11:RED11 RNV11:RNZ11 RXR11:RXV11 SHN11:SHR11 SRJ11:SRN11 TBF11:TBJ11 TLB11:TLF11 TUX11:TVB11 UET11:UEX11 UOP11:UOT11 UYL11:UYP11 VIH11:VIL11 VSD11:VSH11 WBZ11:WCD11 WLV11:WLZ11 WVR11:WVV11 J65533:N65533 JF65527:JJ65527 TB65527:TF65527 ACX65527:ADB65527 AMT65527:AMX65527 AWP65527:AWT65527 BGL65527:BGP65527 BQH65527:BQL65527 CAD65527:CAH65527 CJZ65527:CKD65527 CTV65527:CTZ65527 DDR65527:DDV65527 DNN65527:DNR65527 DXJ65527:DXN65527 EHF65527:EHJ65527 ERB65527:ERF65527 FAX65527:FBB65527 FKT65527:FKX65527 FUP65527:FUT65527 GEL65527:GEP65527 GOH65527:GOL65527 GYD65527:GYH65527 HHZ65527:HID65527 HRV65527:HRZ65527 IBR65527:IBV65527 ILN65527:ILR65527 IVJ65527:IVN65527 JFF65527:JFJ65527 JPB65527:JPF65527 JYX65527:JZB65527 KIT65527:KIX65527 KSP65527:KST65527 LCL65527:LCP65527 LMH65527:LML65527 LWD65527:LWH65527 MFZ65527:MGD65527 MPV65527:MPZ65527 MZR65527:MZV65527 NJN65527:NJR65527 NTJ65527:NTN65527 ODF65527:ODJ65527 ONB65527:ONF65527 OWX65527:OXB65527 PGT65527:PGX65527 PQP65527:PQT65527 QAL65527:QAP65527 QKH65527:QKL65527 QUD65527:QUH65527 RDZ65527:RED65527 RNV65527:RNZ65527 RXR65527:RXV65527 SHN65527:SHR65527 SRJ65527:SRN65527 TBF65527:TBJ65527 TLB65527:TLF65527 TUX65527:TVB65527 UET65527:UEX65527 UOP65527:UOT65527 UYL65527:UYP65527 VIH65527:VIL65527 VSD65527:VSH65527 WBZ65527:WCD65527 WLV65527:WLZ65527 WVR65527:WVV65527 J131069:N131069 JF131063:JJ131063 TB131063:TF131063 ACX131063:ADB131063 AMT131063:AMX131063 AWP131063:AWT131063 BGL131063:BGP131063 BQH131063:BQL131063 CAD131063:CAH131063 CJZ131063:CKD131063 CTV131063:CTZ131063 DDR131063:DDV131063 DNN131063:DNR131063 DXJ131063:DXN131063 EHF131063:EHJ131063 ERB131063:ERF131063 FAX131063:FBB131063 FKT131063:FKX131063 FUP131063:FUT131063 GEL131063:GEP131063 GOH131063:GOL131063 GYD131063:GYH131063 HHZ131063:HID131063 HRV131063:HRZ131063 IBR131063:IBV131063 ILN131063:ILR131063 IVJ131063:IVN131063 JFF131063:JFJ131063 JPB131063:JPF131063 JYX131063:JZB131063 KIT131063:KIX131063 KSP131063:KST131063 LCL131063:LCP131063 LMH131063:LML131063 LWD131063:LWH131063 MFZ131063:MGD131063 MPV131063:MPZ131063 MZR131063:MZV131063 NJN131063:NJR131063 NTJ131063:NTN131063 ODF131063:ODJ131063 ONB131063:ONF131063 OWX131063:OXB131063 PGT131063:PGX131063 PQP131063:PQT131063 QAL131063:QAP131063 QKH131063:QKL131063 QUD131063:QUH131063 RDZ131063:RED131063 RNV131063:RNZ131063 RXR131063:RXV131063 SHN131063:SHR131063 SRJ131063:SRN131063 TBF131063:TBJ131063 TLB131063:TLF131063 TUX131063:TVB131063 UET131063:UEX131063 UOP131063:UOT131063 UYL131063:UYP131063 VIH131063:VIL131063 VSD131063:VSH131063 WBZ131063:WCD131063 WLV131063:WLZ131063 WVR131063:WVV131063 J196605:N196605 JF196599:JJ196599 TB196599:TF196599 ACX196599:ADB196599 AMT196599:AMX196599 AWP196599:AWT196599 BGL196599:BGP196599 BQH196599:BQL196599 CAD196599:CAH196599 CJZ196599:CKD196599 CTV196599:CTZ196599 DDR196599:DDV196599 DNN196599:DNR196599 DXJ196599:DXN196599 EHF196599:EHJ196599 ERB196599:ERF196599 FAX196599:FBB196599 FKT196599:FKX196599 FUP196599:FUT196599 GEL196599:GEP196599 GOH196599:GOL196599 GYD196599:GYH196599 HHZ196599:HID196599 HRV196599:HRZ196599 IBR196599:IBV196599 ILN196599:ILR196599 IVJ196599:IVN196599 JFF196599:JFJ196599 JPB196599:JPF196599 JYX196599:JZB196599 KIT196599:KIX196599 KSP196599:KST196599 LCL196599:LCP196599 LMH196599:LML196599 LWD196599:LWH196599 MFZ196599:MGD196599 MPV196599:MPZ196599 MZR196599:MZV196599 NJN196599:NJR196599 NTJ196599:NTN196599 ODF196599:ODJ196599 ONB196599:ONF196599 OWX196599:OXB196599 PGT196599:PGX196599 PQP196599:PQT196599 QAL196599:QAP196599 QKH196599:QKL196599 QUD196599:QUH196599 RDZ196599:RED196599 RNV196599:RNZ196599 RXR196599:RXV196599 SHN196599:SHR196599 SRJ196599:SRN196599 TBF196599:TBJ196599 TLB196599:TLF196599 TUX196599:TVB196599 UET196599:UEX196599 UOP196599:UOT196599 UYL196599:UYP196599 VIH196599:VIL196599 VSD196599:VSH196599 WBZ196599:WCD196599 WLV196599:WLZ196599 WVR196599:WVV196599 J262141:N262141 JF262135:JJ262135 TB262135:TF262135 ACX262135:ADB262135 AMT262135:AMX262135 AWP262135:AWT262135 BGL262135:BGP262135 BQH262135:BQL262135 CAD262135:CAH262135 CJZ262135:CKD262135 CTV262135:CTZ262135 DDR262135:DDV262135 DNN262135:DNR262135 DXJ262135:DXN262135 EHF262135:EHJ262135 ERB262135:ERF262135 FAX262135:FBB262135 FKT262135:FKX262135 FUP262135:FUT262135 GEL262135:GEP262135 GOH262135:GOL262135 GYD262135:GYH262135 HHZ262135:HID262135 HRV262135:HRZ262135 IBR262135:IBV262135 ILN262135:ILR262135 IVJ262135:IVN262135 JFF262135:JFJ262135 JPB262135:JPF262135 JYX262135:JZB262135 KIT262135:KIX262135 KSP262135:KST262135 LCL262135:LCP262135 LMH262135:LML262135 LWD262135:LWH262135 MFZ262135:MGD262135 MPV262135:MPZ262135 MZR262135:MZV262135 NJN262135:NJR262135 NTJ262135:NTN262135 ODF262135:ODJ262135 ONB262135:ONF262135 OWX262135:OXB262135 PGT262135:PGX262135 PQP262135:PQT262135 QAL262135:QAP262135 QKH262135:QKL262135 QUD262135:QUH262135 RDZ262135:RED262135 RNV262135:RNZ262135 RXR262135:RXV262135 SHN262135:SHR262135 SRJ262135:SRN262135 TBF262135:TBJ262135 TLB262135:TLF262135 TUX262135:TVB262135 UET262135:UEX262135 UOP262135:UOT262135 UYL262135:UYP262135 VIH262135:VIL262135 VSD262135:VSH262135 WBZ262135:WCD262135 WLV262135:WLZ262135 WVR262135:WVV262135 J327677:N327677 JF327671:JJ327671 TB327671:TF327671 ACX327671:ADB327671 AMT327671:AMX327671 AWP327671:AWT327671 BGL327671:BGP327671 BQH327671:BQL327671 CAD327671:CAH327671 CJZ327671:CKD327671 CTV327671:CTZ327671 DDR327671:DDV327671 DNN327671:DNR327671 DXJ327671:DXN327671 EHF327671:EHJ327671 ERB327671:ERF327671 FAX327671:FBB327671 FKT327671:FKX327671 FUP327671:FUT327671 GEL327671:GEP327671 GOH327671:GOL327671 GYD327671:GYH327671 HHZ327671:HID327671 HRV327671:HRZ327671 IBR327671:IBV327671 ILN327671:ILR327671 IVJ327671:IVN327671 JFF327671:JFJ327671 JPB327671:JPF327671 JYX327671:JZB327671 KIT327671:KIX327671 KSP327671:KST327671 LCL327671:LCP327671 LMH327671:LML327671 LWD327671:LWH327671 MFZ327671:MGD327671 MPV327671:MPZ327671 MZR327671:MZV327671 NJN327671:NJR327671 NTJ327671:NTN327671 ODF327671:ODJ327671 ONB327671:ONF327671 OWX327671:OXB327671 PGT327671:PGX327671 PQP327671:PQT327671 QAL327671:QAP327671 QKH327671:QKL327671 QUD327671:QUH327671 RDZ327671:RED327671 RNV327671:RNZ327671 RXR327671:RXV327671 SHN327671:SHR327671 SRJ327671:SRN327671 TBF327671:TBJ327671 TLB327671:TLF327671 TUX327671:TVB327671 UET327671:UEX327671 UOP327671:UOT327671 UYL327671:UYP327671 VIH327671:VIL327671 VSD327671:VSH327671 WBZ327671:WCD327671 WLV327671:WLZ327671 WVR327671:WVV327671 J393213:N393213 JF393207:JJ393207 TB393207:TF393207 ACX393207:ADB393207 AMT393207:AMX393207 AWP393207:AWT393207 BGL393207:BGP393207 BQH393207:BQL393207 CAD393207:CAH393207 CJZ393207:CKD393207 CTV393207:CTZ393207 DDR393207:DDV393207 DNN393207:DNR393207 DXJ393207:DXN393207 EHF393207:EHJ393207 ERB393207:ERF393207 FAX393207:FBB393207 FKT393207:FKX393207 FUP393207:FUT393207 GEL393207:GEP393207 GOH393207:GOL393207 GYD393207:GYH393207 HHZ393207:HID393207 HRV393207:HRZ393207 IBR393207:IBV393207 ILN393207:ILR393207 IVJ393207:IVN393207 JFF393207:JFJ393207 JPB393207:JPF393207 JYX393207:JZB393207 KIT393207:KIX393207 KSP393207:KST393207 LCL393207:LCP393207 LMH393207:LML393207 LWD393207:LWH393207 MFZ393207:MGD393207 MPV393207:MPZ393207 MZR393207:MZV393207 NJN393207:NJR393207 NTJ393207:NTN393207 ODF393207:ODJ393207 ONB393207:ONF393207 OWX393207:OXB393207 PGT393207:PGX393207 PQP393207:PQT393207 QAL393207:QAP393207 QKH393207:QKL393207 QUD393207:QUH393207 RDZ393207:RED393207 RNV393207:RNZ393207 RXR393207:RXV393207 SHN393207:SHR393207 SRJ393207:SRN393207 TBF393207:TBJ393207 TLB393207:TLF393207 TUX393207:TVB393207 UET393207:UEX393207 UOP393207:UOT393207 UYL393207:UYP393207 VIH393207:VIL393207 VSD393207:VSH393207 WBZ393207:WCD393207 WLV393207:WLZ393207 WVR393207:WVV393207 J458749:N458749 JF458743:JJ458743 TB458743:TF458743 ACX458743:ADB458743 AMT458743:AMX458743 AWP458743:AWT458743 BGL458743:BGP458743 BQH458743:BQL458743 CAD458743:CAH458743 CJZ458743:CKD458743 CTV458743:CTZ458743 DDR458743:DDV458743 DNN458743:DNR458743 DXJ458743:DXN458743 EHF458743:EHJ458743 ERB458743:ERF458743 FAX458743:FBB458743 FKT458743:FKX458743 FUP458743:FUT458743 GEL458743:GEP458743 GOH458743:GOL458743 GYD458743:GYH458743 HHZ458743:HID458743 HRV458743:HRZ458743 IBR458743:IBV458743 ILN458743:ILR458743 IVJ458743:IVN458743 JFF458743:JFJ458743 JPB458743:JPF458743 JYX458743:JZB458743 KIT458743:KIX458743 KSP458743:KST458743 LCL458743:LCP458743 LMH458743:LML458743 LWD458743:LWH458743 MFZ458743:MGD458743 MPV458743:MPZ458743 MZR458743:MZV458743 NJN458743:NJR458743 NTJ458743:NTN458743 ODF458743:ODJ458743 ONB458743:ONF458743 OWX458743:OXB458743 PGT458743:PGX458743 PQP458743:PQT458743 QAL458743:QAP458743 QKH458743:QKL458743 QUD458743:QUH458743 RDZ458743:RED458743 RNV458743:RNZ458743 RXR458743:RXV458743 SHN458743:SHR458743 SRJ458743:SRN458743 TBF458743:TBJ458743 TLB458743:TLF458743 TUX458743:TVB458743 UET458743:UEX458743 UOP458743:UOT458743 UYL458743:UYP458743 VIH458743:VIL458743 VSD458743:VSH458743 WBZ458743:WCD458743 WLV458743:WLZ458743 WVR458743:WVV458743 J524285:N524285 JF524279:JJ524279 TB524279:TF524279 ACX524279:ADB524279 AMT524279:AMX524279 AWP524279:AWT524279 BGL524279:BGP524279 BQH524279:BQL524279 CAD524279:CAH524279 CJZ524279:CKD524279 CTV524279:CTZ524279 DDR524279:DDV524279 DNN524279:DNR524279 DXJ524279:DXN524279 EHF524279:EHJ524279 ERB524279:ERF524279 FAX524279:FBB524279 FKT524279:FKX524279 FUP524279:FUT524279 GEL524279:GEP524279 GOH524279:GOL524279 GYD524279:GYH524279 HHZ524279:HID524279 HRV524279:HRZ524279 IBR524279:IBV524279 ILN524279:ILR524279 IVJ524279:IVN524279 JFF524279:JFJ524279 JPB524279:JPF524279 JYX524279:JZB524279 KIT524279:KIX524279 KSP524279:KST524279 LCL524279:LCP524279 LMH524279:LML524279 LWD524279:LWH524279 MFZ524279:MGD524279 MPV524279:MPZ524279 MZR524279:MZV524279 NJN524279:NJR524279 NTJ524279:NTN524279 ODF524279:ODJ524279 ONB524279:ONF524279 OWX524279:OXB524279 PGT524279:PGX524279 PQP524279:PQT524279 QAL524279:QAP524279 QKH524279:QKL524279 QUD524279:QUH524279 RDZ524279:RED524279 RNV524279:RNZ524279 RXR524279:RXV524279 SHN524279:SHR524279 SRJ524279:SRN524279 TBF524279:TBJ524279 TLB524279:TLF524279 TUX524279:TVB524279 UET524279:UEX524279 UOP524279:UOT524279 UYL524279:UYP524279 VIH524279:VIL524279 VSD524279:VSH524279 WBZ524279:WCD524279 WLV524279:WLZ524279 WVR524279:WVV524279 J589821:N589821 JF589815:JJ589815 TB589815:TF589815 ACX589815:ADB589815 AMT589815:AMX589815 AWP589815:AWT589815 BGL589815:BGP589815 BQH589815:BQL589815 CAD589815:CAH589815 CJZ589815:CKD589815 CTV589815:CTZ589815 DDR589815:DDV589815 DNN589815:DNR589815 DXJ589815:DXN589815 EHF589815:EHJ589815 ERB589815:ERF589815 FAX589815:FBB589815 FKT589815:FKX589815 FUP589815:FUT589815 GEL589815:GEP589815 GOH589815:GOL589815 GYD589815:GYH589815 HHZ589815:HID589815 HRV589815:HRZ589815 IBR589815:IBV589815 ILN589815:ILR589815 IVJ589815:IVN589815 JFF589815:JFJ589815 JPB589815:JPF589815 JYX589815:JZB589815 KIT589815:KIX589815 KSP589815:KST589815 LCL589815:LCP589815 LMH589815:LML589815 LWD589815:LWH589815 MFZ589815:MGD589815 MPV589815:MPZ589815 MZR589815:MZV589815 NJN589815:NJR589815 NTJ589815:NTN589815 ODF589815:ODJ589815 ONB589815:ONF589815 OWX589815:OXB589815 PGT589815:PGX589815 PQP589815:PQT589815 QAL589815:QAP589815 QKH589815:QKL589815 QUD589815:QUH589815 RDZ589815:RED589815 RNV589815:RNZ589815 RXR589815:RXV589815 SHN589815:SHR589815 SRJ589815:SRN589815 TBF589815:TBJ589815 TLB589815:TLF589815 TUX589815:TVB589815 UET589815:UEX589815 UOP589815:UOT589815 UYL589815:UYP589815 VIH589815:VIL589815 VSD589815:VSH589815 WBZ589815:WCD589815 WLV589815:WLZ589815 WVR589815:WVV589815 J655357:N655357 JF655351:JJ655351 TB655351:TF655351 ACX655351:ADB655351 AMT655351:AMX655351 AWP655351:AWT655351 BGL655351:BGP655351 BQH655351:BQL655351 CAD655351:CAH655351 CJZ655351:CKD655351 CTV655351:CTZ655351 DDR655351:DDV655351 DNN655351:DNR655351 DXJ655351:DXN655351 EHF655351:EHJ655351 ERB655351:ERF655351 FAX655351:FBB655351 FKT655351:FKX655351 FUP655351:FUT655351 GEL655351:GEP655351 GOH655351:GOL655351 GYD655351:GYH655351 HHZ655351:HID655351 HRV655351:HRZ655351 IBR655351:IBV655351 ILN655351:ILR655351 IVJ655351:IVN655351 JFF655351:JFJ655351 JPB655351:JPF655351 JYX655351:JZB655351 KIT655351:KIX655351 KSP655351:KST655351 LCL655351:LCP655351 LMH655351:LML655351 LWD655351:LWH655351 MFZ655351:MGD655351 MPV655351:MPZ655351 MZR655351:MZV655351 NJN655351:NJR655351 NTJ655351:NTN655351 ODF655351:ODJ655351 ONB655351:ONF655351 OWX655351:OXB655351 PGT655351:PGX655351 PQP655351:PQT655351 QAL655351:QAP655351 QKH655351:QKL655351 QUD655351:QUH655351 RDZ655351:RED655351 RNV655351:RNZ655351 RXR655351:RXV655351 SHN655351:SHR655351 SRJ655351:SRN655351 TBF655351:TBJ655351 TLB655351:TLF655351 TUX655351:TVB655351 UET655351:UEX655351 UOP655351:UOT655351 UYL655351:UYP655351 VIH655351:VIL655351 VSD655351:VSH655351 WBZ655351:WCD655351 WLV655351:WLZ655351 WVR655351:WVV655351 J720893:N720893 JF720887:JJ720887 TB720887:TF720887 ACX720887:ADB720887 AMT720887:AMX720887 AWP720887:AWT720887 BGL720887:BGP720887 BQH720887:BQL720887 CAD720887:CAH720887 CJZ720887:CKD720887 CTV720887:CTZ720887 DDR720887:DDV720887 DNN720887:DNR720887 DXJ720887:DXN720887 EHF720887:EHJ720887 ERB720887:ERF720887 FAX720887:FBB720887 FKT720887:FKX720887 FUP720887:FUT720887 GEL720887:GEP720887 GOH720887:GOL720887 GYD720887:GYH720887 HHZ720887:HID720887 HRV720887:HRZ720887 IBR720887:IBV720887 ILN720887:ILR720887 IVJ720887:IVN720887 JFF720887:JFJ720887 JPB720887:JPF720887 JYX720887:JZB720887 KIT720887:KIX720887 KSP720887:KST720887 LCL720887:LCP720887 LMH720887:LML720887 LWD720887:LWH720887 MFZ720887:MGD720887 MPV720887:MPZ720887 MZR720887:MZV720887 NJN720887:NJR720887 NTJ720887:NTN720887 ODF720887:ODJ720887 ONB720887:ONF720887 OWX720887:OXB720887 PGT720887:PGX720887 PQP720887:PQT720887 QAL720887:QAP720887 QKH720887:QKL720887 QUD720887:QUH720887 RDZ720887:RED720887 RNV720887:RNZ720887 RXR720887:RXV720887 SHN720887:SHR720887 SRJ720887:SRN720887 TBF720887:TBJ720887 TLB720887:TLF720887 TUX720887:TVB720887 UET720887:UEX720887 UOP720887:UOT720887 UYL720887:UYP720887 VIH720887:VIL720887 VSD720887:VSH720887 WBZ720887:WCD720887 WLV720887:WLZ720887 WVR720887:WVV720887 J786429:N786429 JF786423:JJ786423 TB786423:TF786423 ACX786423:ADB786423 AMT786423:AMX786423 AWP786423:AWT786423 BGL786423:BGP786423 BQH786423:BQL786423 CAD786423:CAH786423 CJZ786423:CKD786423 CTV786423:CTZ786423 DDR786423:DDV786423 DNN786423:DNR786423 DXJ786423:DXN786423 EHF786423:EHJ786423 ERB786423:ERF786423 FAX786423:FBB786423 FKT786423:FKX786423 FUP786423:FUT786423 GEL786423:GEP786423 GOH786423:GOL786423 GYD786423:GYH786423 HHZ786423:HID786423 HRV786423:HRZ786423 IBR786423:IBV786423 ILN786423:ILR786423 IVJ786423:IVN786423 JFF786423:JFJ786423 JPB786423:JPF786423 JYX786423:JZB786423 KIT786423:KIX786423 KSP786423:KST786423 LCL786423:LCP786423 LMH786423:LML786423 LWD786423:LWH786423 MFZ786423:MGD786423 MPV786423:MPZ786423 MZR786423:MZV786423 NJN786423:NJR786423 NTJ786423:NTN786423 ODF786423:ODJ786423 ONB786423:ONF786423 OWX786423:OXB786423 PGT786423:PGX786423 PQP786423:PQT786423 QAL786423:QAP786423 QKH786423:QKL786423 QUD786423:QUH786423 RDZ786423:RED786423 RNV786423:RNZ786423 RXR786423:RXV786423 SHN786423:SHR786423 SRJ786423:SRN786423 TBF786423:TBJ786423 TLB786423:TLF786423 TUX786423:TVB786423 UET786423:UEX786423 UOP786423:UOT786423 UYL786423:UYP786423 VIH786423:VIL786423 VSD786423:VSH786423 WBZ786423:WCD786423 WLV786423:WLZ786423 WVR786423:WVV786423 J851965:N851965 JF851959:JJ851959 TB851959:TF851959 ACX851959:ADB851959 AMT851959:AMX851959 AWP851959:AWT851959 BGL851959:BGP851959 BQH851959:BQL851959 CAD851959:CAH851959 CJZ851959:CKD851959 CTV851959:CTZ851959 DDR851959:DDV851959 DNN851959:DNR851959 DXJ851959:DXN851959 EHF851959:EHJ851959 ERB851959:ERF851959 FAX851959:FBB851959 FKT851959:FKX851959 FUP851959:FUT851959 GEL851959:GEP851959 GOH851959:GOL851959 GYD851959:GYH851959 HHZ851959:HID851959 HRV851959:HRZ851959 IBR851959:IBV851959 ILN851959:ILR851959 IVJ851959:IVN851959 JFF851959:JFJ851959 JPB851959:JPF851959 JYX851959:JZB851959 KIT851959:KIX851959 KSP851959:KST851959 LCL851959:LCP851959 LMH851959:LML851959 LWD851959:LWH851959 MFZ851959:MGD851959 MPV851959:MPZ851959 MZR851959:MZV851959 NJN851959:NJR851959 NTJ851959:NTN851959 ODF851959:ODJ851959 ONB851959:ONF851959 OWX851959:OXB851959 PGT851959:PGX851959 PQP851959:PQT851959 QAL851959:QAP851959 QKH851959:QKL851959 QUD851959:QUH851959 RDZ851959:RED851959 RNV851959:RNZ851959 RXR851959:RXV851959 SHN851959:SHR851959 SRJ851959:SRN851959 TBF851959:TBJ851959 TLB851959:TLF851959 TUX851959:TVB851959 UET851959:UEX851959 UOP851959:UOT851959 UYL851959:UYP851959 VIH851959:VIL851959 VSD851959:VSH851959 WBZ851959:WCD851959 WLV851959:WLZ851959 WVR851959:WVV851959 J917501:N917501 JF917495:JJ917495 TB917495:TF917495 ACX917495:ADB917495 AMT917495:AMX917495 AWP917495:AWT917495 BGL917495:BGP917495 BQH917495:BQL917495 CAD917495:CAH917495 CJZ917495:CKD917495 CTV917495:CTZ917495 DDR917495:DDV917495 DNN917495:DNR917495 DXJ917495:DXN917495 EHF917495:EHJ917495 ERB917495:ERF917495 FAX917495:FBB917495 FKT917495:FKX917495 FUP917495:FUT917495 GEL917495:GEP917495 GOH917495:GOL917495 GYD917495:GYH917495 HHZ917495:HID917495 HRV917495:HRZ917495 IBR917495:IBV917495 ILN917495:ILR917495 IVJ917495:IVN917495 JFF917495:JFJ917495 JPB917495:JPF917495 JYX917495:JZB917495 KIT917495:KIX917495 KSP917495:KST917495 LCL917495:LCP917495 LMH917495:LML917495 LWD917495:LWH917495 MFZ917495:MGD917495 MPV917495:MPZ917495 MZR917495:MZV917495 NJN917495:NJR917495 NTJ917495:NTN917495 ODF917495:ODJ917495 ONB917495:ONF917495 OWX917495:OXB917495 PGT917495:PGX917495 PQP917495:PQT917495 QAL917495:QAP917495 QKH917495:QKL917495 QUD917495:QUH917495 RDZ917495:RED917495 RNV917495:RNZ917495 RXR917495:RXV917495 SHN917495:SHR917495 SRJ917495:SRN917495 TBF917495:TBJ917495 TLB917495:TLF917495 TUX917495:TVB917495 UET917495:UEX917495 UOP917495:UOT917495 UYL917495:UYP917495 VIH917495:VIL917495 VSD917495:VSH917495 WBZ917495:WCD917495 WLV917495:WLZ917495 WVR917495:WVV917495 J983037:N983037 JF983031:JJ983031 TB983031:TF983031 ACX983031:ADB983031 AMT983031:AMX983031 AWP983031:AWT983031 BGL983031:BGP983031 BQH983031:BQL983031 CAD983031:CAH983031 CJZ983031:CKD983031 CTV983031:CTZ983031 DDR983031:DDV983031 DNN983031:DNR983031 DXJ983031:DXN983031 EHF983031:EHJ983031 ERB983031:ERF983031 FAX983031:FBB983031 FKT983031:FKX983031 FUP983031:FUT983031 GEL983031:GEP983031 GOH983031:GOL983031 GYD983031:GYH983031 HHZ983031:HID983031 HRV983031:HRZ983031 IBR983031:IBV983031 ILN983031:ILR983031 IVJ983031:IVN983031 JFF983031:JFJ983031 JPB983031:JPF983031 JYX983031:JZB983031 KIT983031:KIX983031 KSP983031:KST983031 LCL983031:LCP983031 LMH983031:LML983031 LWD983031:LWH983031 MFZ983031:MGD983031 MPV983031:MPZ983031 MZR983031:MZV983031 NJN983031:NJR983031 NTJ983031:NTN983031 ODF983031:ODJ983031 ONB983031:ONF983031 OWX983031:OXB983031 PGT983031:PGX983031 PQP983031:PQT983031 QAL983031:QAP983031 QKH983031:QKL983031 QUD983031:QUH983031 RDZ983031:RED983031 RNV983031:RNZ983031 RXR983031:RXV983031 SHN983031:SHR983031 SRJ983031:SRN983031 TBF983031:TBJ983031 TLB983031:TLF983031 TUX983031:TVB983031 UET983031:UEX983031 UOP983031:UOT983031 UYL983031:UYP983031 VIH983031:VIL983031 VSD983031:VSH983031 WBZ983031:WCD983031 WLV983031:WLZ983031 WVR983031:WVV983031" xr:uid="{00000000-0002-0000-0300-000002000000}">
      <formula1>$AC$11:$AC$18</formula1>
    </dataValidation>
    <dataValidation type="list" allowBlank="1" showInputMessage="1" showErrorMessage="1" sqref="N13:P13 JJ13:JL13 TF13:TH13 ADB13:ADD13 AMX13:AMZ13 AWT13:AWV13 BGP13:BGR13 BQL13:BQN13 CAH13:CAJ13 CKD13:CKF13 CTZ13:CUB13 DDV13:DDX13 DNR13:DNT13 DXN13:DXP13 EHJ13:EHL13 ERF13:ERH13 FBB13:FBD13 FKX13:FKZ13 FUT13:FUV13 GEP13:GER13 GOL13:GON13 GYH13:GYJ13 HID13:HIF13 HRZ13:HSB13 IBV13:IBX13 ILR13:ILT13 IVN13:IVP13 JFJ13:JFL13 JPF13:JPH13 JZB13:JZD13 KIX13:KIZ13 KST13:KSV13 LCP13:LCR13 LML13:LMN13 LWH13:LWJ13 MGD13:MGF13 MPZ13:MQB13 MZV13:MZX13 NJR13:NJT13 NTN13:NTP13 ODJ13:ODL13 ONF13:ONH13 OXB13:OXD13 PGX13:PGZ13 PQT13:PQV13 QAP13:QAR13 QKL13:QKN13 QUH13:QUJ13 RED13:REF13 RNZ13:ROB13 RXV13:RXX13 SHR13:SHT13 SRN13:SRP13 TBJ13:TBL13 TLF13:TLH13 TVB13:TVD13 UEX13:UEZ13 UOT13:UOV13 UYP13:UYR13 VIL13:VIN13 VSH13:VSJ13 WCD13:WCF13 WLZ13:WMB13 WVV13:WVX13 N65535:P65535 JJ65529:JL65529 TF65529:TH65529 ADB65529:ADD65529 AMX65529:AMZ65529 AWT65529:AWV65529 BGP65529:BGR65529 BQL65529:BQN65529 CAH65529:CAJ65529 CKD65529:CKF65529 CTZ65529:CUB65529 DDV65529:DDX65529 DNR65529:DNT65529 DXN65529:DXP65529 EHJ65529:EHL65529 ERF65529:ERH65529 FBB65529:FBD65529 FKX65529:FKZ65529 FUT65529:FUV65529 GEP65529:GER65529 GOL65529:GON65529 GYH65529:GYJ65529 HID65529:HIF65529 HRZ65529:HSB65529 IBV65529:IBX65529 ILR65529:ILT65529 IVN65529:IVP65529 JFJ65529:JFL65529 JPF65529:JPH65529 JZB65529:JZD65529 KIX65529:KIZ65529 KST65529:KSV65529 LCP65529:LCR65529 LML65529:LMN65529 LWH65529:LWJ65529 MGD65529:MGF65529 MPZ65529:MQB65529 MZV65529:MZX65529 NJR65529:NJT65529 NTN65529:NTP65529 ODJ65529:ODL65529 ONF65529:ONH65529 OXB65529:OXD65529 PGX65529:PGZ65529 PQT65529:PQV65529 QAP65529:QAR65529 QKL65529:QKN65529 QUH65529:QUJ65529 RED65529:REF65529 RNZ65529:ROB65529 RXV65529:RXX65529 SHR65529:SHT65529 SRN65529:SRP65529 TBJ65529:TBL65529 TLF65529:TLH65529 TVB65529:TVD65529 UEX65529:UEZ65529 UOT65529:UOV65529 UYP65529:UYR65529 VIL65529:VIN65529 VSH65529:VSJ65529 WCD65529:WCF65529 WLZ65529:WMB65529 WVV65529:WVX65529 N131071:P131071 JJ131065:JL131065 TF131065:TH131065 ADB131065:ADD131065 AMX131065:AMZ131065 AWT131065:AWV131065 BGP131065:BGR131065 BQL131065:BQN131065 CAH131065:CAJ131065 CKD131065:CKF131065 CTZ131065:CUB131065 DDV131065:DDX131065 DNR131065:DNT131065 DXN131065:DXP131065 EHJ131065:EHL131065 ERF131065:ERH131065 FBB131065:FBD131065 FKX131065:FKZ131065 FUT131065:FUV131065 GEP131065:GER131065 GOL131065:GON131065 GYH131065:GYJ131065 HID131065:HIF131065 HRZ131065:HSB131065 IBV131065:IBX131065 ILR131065:ILT131065 IVN131065:IVP131065 JFJ131065:JFL131065 JPF131065:JPH131065 JZB131065:JZD131065 KIX131065:KIZ131065 KST131065:KSV131065 LCP131065:LCR131065 LML131065:LMN131065 LWH131065:LWJ131065 MGD131065:MGF131065 MPZ131065:MQB131065 MZV131065:MZX131065 NJR131065:NJT131065 NTN131065:NTP131065 ODJ131065:ODL131065 ONF131065:ONH131065 OXB131065:OXD131065 PGX131065:PGZ131065 PQT131065:PQV131065 QAP131065:QAR131065 QKL131065:QKN131065 QUH131065:QUJ131065 RED131065:REF131065 RNZ131065:ROB131065 RXV131065:RXX131065 SHR131065:SHT131065 SRN131065:SRP131065 TBJ131065:TBL131065 TLF131065:TLH131065 TVB131065:TVD131065 UEX131065:UEZ131065 UOT131065:UOV131065 UYP131065:UYR131065 VIL131065:VIN131065 VSH131065:VSJ131065 WCD131065:WCF131065 WLZ131065:WMB131065 WVV131065:WVX131065 N196607:P196607 JJ196601:JL196601 TF196601:TH196601 ADB196601:ADD196601 AMX196601:AMZ196601 AWT196601:AWV196601 BGP196601:BGR196601 BQL196601:BQN196601 CAH196601:CAJ196601 CKD196601:CKF196601 CTZ196601:CUB196601 DDV196601:DDX196601 DNR196601:DNT196601 DXN196601:DXP196601 EHJ196601:EHL196601 ERF196601:ERH196601 FBB196601:FBD196601 FKX196601:FKZ196601 FUT196601:FUV196601 GEP196601:GER196601 GOL196601:GON196601 GYH196601:GYJ196601 HID196601:HIF196601 HRZ196601:HSB196601 IBV196601:IBX196601 ILR196601:ILT196601 IVN196601:IVP196601 JFJ196601:JFL196601 JPF196601:JPH196601 JZB196601:JZD196601 KIX196601:KIZ196601 KST196601:KSV196601 LCP196601:LCR196601 LML196601:LMN196601 LWH196601:LWJ196601 MGD196601:MGF196601 MPZ196601:MQB196601 MZV196601:MZX196601 NJR196601:NJT196601 NTN196601:NTP196601 ODJ196601:ODL196601 ONF196601:ONH196601 OXB196601:OXD196601 PGX196601:PGZ196601 PQT196601:PQV196601 QAP196601:QAR196601 QKL196601:QKN196601 QUH196601:QUJ196601 RED196601:REF196601 RNZ196601:ROB196601 RXV196601:RXX196601 SHR196601:SHT196601 SRN196601:SRP196601 TBJ196601:TBL196601 TLF196601:TLH196601 TVB196601:TVD196601 UEX196601:UEZ196601 UOT196601:UOV196601 UYP196601:UYR196601 VIL196601:VIN196601 VSH196601:VSJ196601 WCD196601:WCF196601 WLZ196601:WMB196601 WVV196601:WVX196601 N262143:P262143 JJ262137:JL262137 TF262137:TH262137 ADB262137:ADD262137 AMX262137:AMZ262137 AWT262137:AWV262137 BGP262137:BGR262137 BQL262137:BQN262137 CAH262137:CAJ262137 CKD262137:CKF262137 CTZ262137:CUB262137 DDV262137:DDX262137 DNR262137:DNT262137 DXN262137:DXP262137 EHJ262137:EHL262137 ERF262137:ERH262137 FBB262137:FBD262137 FKX262137:FKZ262137 FUT262137:FUV262137 GEP262137:GER262137 GOL262137:GON262137 GYH262137:GYJ262137 HID262137:HIF262137 HRZ262137:HSB262137 IBV262137:IBX262137 ILR262137:ILT262137 IVN262137:IVP262137 JFJ262137:JFL262137 JPF262137:JPH262137 JZB262137:JZD262137 KIX262137:KIZ262137 KST262137:KSV262137 LCP262137:LCR262137 LML262137:LMN262137 LWH262137:LWJ262137 MGD262137:MGF262137 MPZ262137:MQB262137 MZV262137:MZX262137 NJR262137:NJT262137 NTN262137:NTP262137 ODJ262137:ODL262137 ONF262137:ONH262137 OXB262137:OXD262137 PGX262137:PGZ262137 PQT262137:PQV262137 QAP262137:QAR262137 QKL262137:QKN262137 QUH262137:QUJ262137 RED262137:REF262137 RNZ262137:ROB262137 RXV262137:RXX262137 SHR262137:SHT262137 SRN262137:SRP262137 TBJ262137:TBL262137 TLF262137:TLH262137 TVB262137:TVD262137 UEX262137:UEZ262137 UOT262137:UOV262137 UYP262137:UYR262137 VIL262137:VIN262137 VSH262137:VSJ262137 WCD262137:WCF262137 WLZ262137:WMB262137 WVV262137:WVX262137 N327679:P327679 JJ327673:JL327673 TF327673:TH327673 ADB327673:ADD327673 AMX327673:AMZ327673 AWT327673:AWV327673 BGP327673:BGR327673 BQL327673:BQN327673 CAH327673:CAJ327673 CKD327673:CKF327673 CTZ327673:CUB327673 DDV327673:DDX327673 DNR327673:DNT327673 DXN327673:DXP327673 EHJ327673:EHL327673 ERF327673:ERH327673 FBB327673:FBD327673 FKX327673:FKZ327673 FUT327673:FUV327673 GEP327673:GER327673 GOL327673:GON327673 GYH327673:GYJ327673 HID327673:HIF327673 HRZ327673:HSB327673 IBV327673:IBX327673 ILR327673:ILT327673 IVN327673:IVP327673 JFJ327673:JFL327673 JPF327673:JPH327673 JZB327673:JZD327673 KIX327673:KIZ327673 KST327673:KSV327673 LCP327673:LCR327673 LML327673:LMN327673 LWH327673:LWJ327673 MGD327673:MGF327673 MPZ327673:MQB327673 MZV327673:MZX327673 NJR327673:NJT327673 NTN327673:NTP327673 ODJ327673:ODL327673 ONF327673:ONH327673 OXB327673:OXD327673 PGX327673:PGZ327673 PQT327673:PQV327673 QAP327673:QAR327673 QKL327673:QKN327673 QUH327673:QUJ327673 RED327673:REF327673 RNZ327673:ROB327673 RXV327673:RXX327673 SHR327673:SHT327673 SRN327673:SRP327673 TBJ327673:TBL327673 TLF327673:TLH327673 TVB327673:TVD327673 UEX327673:UEZ327673 UOT327673:UOV327673 UYP327673:UYR327673 VIL327673:VIN327673 VSH327673:VSJ327673 WCD327673:WCF327673 WLZ327673:WMB327673 WVV327673:WVX327673 N393215:P393215 JJ393209:JL393209 TF393209:TH393209 ADB393209:ADD393209 AMX393209:AMZ393209 AWT393209:AWV393209 BGP393209:BGR393209 BQL393209:BQN393209 CAH393209:CAJ393209 CKD393209:CKF393209 CTZ393209:CUB393209 DDV393209:DDX393209 DNR393209:DNT393209 DXN393209:DXP393209 EHJ393209:EHL393209 ERF393209:ERH393209 FBB393209:FBD393209 FKX393209:FKZ393209 FUT393209:FUV393209 GEP393209:GER393209 GOL393209:GON393209 GYH393209:GYJ393209 HID393209:HIF393209 HRZ393209:HSB393209 IBV393209:IBX393209 ILR393209:ILT393209 IVN393209:IVP393209 JFJ393209:JFL393209 JPF393209:JPH393209 JZB393209:JZD393209 KIX393209:KIZ393209 KST393209:KSV393209 LCP393209:LCR393209 LML393209:LMN393209 LWH393209:LWJ393209 MGD393209:MGF393209 MPZ393209:MQB393209 MZV393209:MZX393209 NJR393209:NJT393209 NTN393209:NTP393209 ODJ393209:ODL393209 ONF393209:ONH393209 OXB393209:OXD393209 PGX393209:PGZ393209 PQT393209:PQV393209 QAP393209:QAR393209 QKL393209:QKN393209 QUH393209:QUJ393209 RED393209:REF393209 RNZ393209:ROB393209 RXV393209:RXX393209 SHR393209:SHT393209 SRN393209:SRP393209 TBJ393209:TBL393209 TLF393209:TLH393209 TVB393209:TVD393209 UEX393209:UEZ393209 UOT393209:UOV393209 UYP393209:UYR393209 VIL393209:VIN393209 VSH393209:VSJ393209 WCD393209:WCF393209 WLZ393209:WMB393209 WVV393209:WVX393209 N458751:P458751 JJ458745:JL458745 TF458745:TH458745 ADB458745:ADD458745 AMX458745:AMZ458745 AWT458745:AWV458745 BGP458745:BGR458745 BQL458745:BQN458745 CAH458745:CAJ458745 CKD458745:CKF458745 CTZ458745:CUB458745 DDV458745:DDX458745 DNR458745:DNT458745 DXN458745:DXP458745 EHJ458745:EHL458745 ERF458745:ERH458745 FBB458745:FBD458745 FKX458745:FKZ458745 FUT458745:FUV458745 GEP458745:GER458745 GOL458745:GON458745 GYH458745:GYJ458745 HID458745:HIF458745 HRZ458745:HSB458745 IBV458745:IBX458745 ILR458745:ILT458745 IVN458745:IVP458745 JFJ458745:JFL458745 JPF458745:JPH458745 JZB458745:JZD458745 KIX458745:KIZ458745 KST458745:KSV458745 LCP458745:LCR458745 LML458745:LMN458745 LWH458745:LWJ458745 MGD458745:MGF458745 MPZ458745:MQB458745 MZV458745:MZX458745 NJR458745:NJT458745 NTN458745:NTP458745 ODJ458745:ODL458745 ONF458745:ONH458745 OXB458745:OXD458745 PGX458745:PGZ458745 PQT458745:PQV458745 QAP458745:QAR458745 QKL458745:QKN458745 QUH458745:QUJ458745 RED458745:REF458745 RNZ458745:ROB458745 RXV458745:RXX458745 SHR458745:SHT458745 SRN458745:SRP458745 TBJ458745:TBL458745 TLF458745:TLH458745 TVB458745:TVD458745 UEX458745:UEZ458745 UOT458745:UOV458745 UYP458745:UYR458745 VIL458745:VIN458745 VSH458745:VSJ458745 WCD458745:WCF458745 WLZ458745:WMB458745 WVV458745:WVX458745 N524287:P524287 JJ524281:JL524281 TF524281:TH524281 ADB524281:ADD524281 AMX524281:AMZ524281 AWT524281:AWV524281 BGP524281:BGR524281 BQL524281:BQN524281 CAH524281:CAJ524281 CKD524281:CKF524281 CTZ524281:CUB524281 DDV524281:DDX524281 DNR524281:DNT524281 DXN524281:DXP524281 EHJ524281:EHL524281 ERF524281:ERH524281 FBB524281:FBD524281 FKX524281:FKZ524281 FUT524281:FUV524281 GEP524281:GER524281 GOL524281:GON524281 GYH524281:GYJ524281 HID524281:HIF524281 HRZ524281:HSB524281 IBV524281:IBX524281 ILR524281:ILT524281 IVN524281:IVP524281 JFJ524281:JFL524281 JPF524281:JPH524281 JZB524281:JZD524281 KIX524281:KIZ524281 KST524281:KSV524281 LCP524281:LCR524281 LML524281:LMN524281 LWH524281:LWJ524281 MGD524281:MGF524281 MPZ524281:MQB524281 MZV524281:MZX524281 NJR524281:NJT524281 NTN524281:NTP524281 ODJ524281:ODL524281 ONF524281:ONH524281 OXB524281:OXD524281 PGX524281:PGZ524281 PQT524281:PQV524281 QAP524281:QAR524281 QKL524281:QKN524281 QUH524281:QUJ524281 RED524281:REF524281 RNZ524281:ROB524281 RXV524281:RXX524281 SHR524281:SHT524281 SRN524281:SRP524281 TBJ524281:TBL524281 TLF524281:TLH524281 TVB524281:TVD524281 UEX524281:UEZ524281 UOT524281:UOV524281 UYP524281:UYR524281 VIL524281:VIN524281 VSH524281:VSJ524281 WCD524281:WCF524281 WLZ524281:WMB524281 WVV524281:WVX524281 N589823:P589823 JJ589817:JL589817 TF589817:TH589817 ADB589817:ADD589817 AMX589817:AMZ589817 AWT589817:AWV589817 BGP589817:BGR589817 BQL589817:BQN589817 CAH589817:CAJ589817 CKD589817:CKF589817 CTZ589817:CUB589817 DDV589817:DDX589817 DNR589817:DNT589817 DXN589817:DXP589817 EHJ589817:EHL589817 ERF589817:ERH589817 FBB589817:FBD589817 FKX589817:FKZ589817 FUT589817:FUV589817 GEP589817:GER589817 GOL589817:GON589817 GYH589817:GYJ589817 HID589817:HIF589817 HRZ589817:HSB589817 IBV589817:IBX589817 ILR589817:ILT589817 IVN589817:IVP589817 JFJ589817:JFL589817 JPF589817:JPH589817 JZB589817:JZD589817 KIX589817:KIZ589817 KST589817:KSV589817 LCP589817:LCR589817 LML589817:LMN589817 LWH589817:LWJ589817 MGD589817:MGF589817 MPZ589817:MQB589817 MZV589817:MZX589817 NJR589817:NJT589817 NTN589817:NTP589817 ODJ589817:ODL589817 ONF589817:ONH589817 OXB589817:OXD589817 PGX589817:PGZ589817 PQT589817:PQV589817 QAP589817:QAR589817 QKL589817:QKN589817 QUH589817:QUJ589817 RED589817:REF589817 RNZ589817:ROB589817 RXV589817:RXX589817 SHR589817:SHT589817 SRN589817:SRP589817 TBJ589817:TBL589817 TLF589817:TLH589817 TVB589817:TVD589817 UEX589817:UEZ589817 UOT589817:UOV589817 UYP589817:UYR589817 VIL589817:VIN589817 VSH589817:VSJ589817 WCD589817:WCF589817 WLZ589817:WMB589817 WVV589817:WVX589817 N655359:P655359 JJ655353:JL655353 TF655353:TH655353 ADB655353:ADD655353 AMX655353:AMZ655353 AWT655353:AWV655353 BGP655353:BGR655353 BQL655353:BQN655353 CAH655353:CAJ655353 CKD655353:CKF655353 CTZ655353:CUB655353 DDV655353:DDX655353 DNR655353:DNT655353 DXN655353:DXP655353 EHJ655353:EHL655353 ERF655353:ERH655353 FBB655353:FBD655353 FKX655353:FKZ655353 FUT655353:FUV655353 GEP655353:GER655353 GOL655353:GON655353 GYH655353:GYJ655353 HID655353:HIF655353 HRZ655353:HSB655353 IBV655353:IBX655353 ILR655353:ILT655353 IVN655353:IVP655353 JFJ655353:JFL655353 JPF655353:JPH655353 JZB655353:JZD655353 KIX655353:KIZ655353 KST655353:KSV655353 LCP655353:LCR655353 LML655353:LMN655353 LWH655353:LWJ655353 MGD655353:MGF655353 MPZ655353:MQB655353 MZV655353:MZX655353 NJR655353:NJT655353 NTN655353:NTP655353 ODJ655353:ODL655353 ONF655353:ONH655353 OXB655353:OXD655353 PGX655353:PGZ655353 PQT655353:PQV655353 QAP655353:QAR655353 QKL655353:QKN655353 QUH655353:QUJ655353 RED655353:REF655353 RNZ655353:ROB655353 RXV655353:RXX655353 SHR655353:SHT655353 SRN655353:SRP655353 TBJ655353:TBL655353 TLF655353:TLH655353 TVB655353:TVD655353 UEX655353:UEZ655353 UOT655353:UOV655353 UYP655353:UYR655353 VIL655353:VIN655353 VSH655353:VSJ655353 WCD655353:WCF655353 WLZ655353:WMB655353 WVV655353:WVX655353 N720895:P720895 JJ720889:JL720889 TF720889:TH720889 ADB720889:ADD720889 AMX720889:AMZ720889 AWT720889:AWV720889 BGP720889:BGR720889 BQL720889:BQN720889 CAH720889:CAJ720889 CKD720889:CKF720889 CTZ720889:CUB720889 DDV720889:DDX720889 DNR720889:DNT720889 DXN720889:DXP720889 EHJ720889:EHL720889 ERF720889:ERH720889 FBB720889:FBD720889 FKX720889:FKZ720889 FUT720889:FUV720889 GEP720889:GER720889 GOL720889:GON720889 GYH720889:GYJ720889 HID720889:HIF720889 HRZ720889:HSB720889 IBV720889:IBX720889 ILR720889:ILT720889 IVN720889:IVP720889 JFJ720889:JFL720889 JPF720889:JPH720889 JZB720889:JZD720889 KIX720889:KIZ720889 KST720889:KSV720889 LCP720889:LCR720889 LML720889:LMN720889 LWH720889:LWJ720889 MGD720889:MGF720889 MPZ720889:MQB720889 MZV720889:MZX720889 NJR720889:NJT720889 NTN720889:NTP720889 ODJ720889:ODL720889 ONF720889:ONH720889 OXB720889:OXD720889 PGX720889:PGZ720889 PQT720889:PQV720889 QAP720889:QAR720889 QKL720889:QKN720889 QUH720889:QUJ720889 RED720889:REF720889 RNZ720889:ROB720889 RXV720889:RXX720889 SHR720889:SHT720889 SRN720889:SRP720889 TBJ720889:TBL720889 TLF720889:TLH720889 TVB720889:TVD720889 UEX720889:UEZ720889 UOT720889:UOV720889 UYP720889:UYR720889 VIL720889:VIN720889 VSH720889:VSJ720889 WCD720889:WCF720889 WLZ720889:WMB720889 WVV720889:WVX720889 N786431:P786431 JJ786425:JL786425 TF786425:TH786425 ADB786425:ADD786425 AMX786425:AMZ786425 AWT786425:AWV786425 BGP786425:BGR786425 BQL786425:BQN786425 CAH786425:CAJ786425 CKD786425:CKF786425 CTZ786425:CUB786425 DDV786425:DDX786425 DNR786425:DNT786425 DXN786425:DXP786425 EHJ786425:EHL786425 ERF786425:ERH786425 FBB786425:FBD786425 FKX786425:FKZ786425 FUT786425:FUV786425 GEP786425:GER786425 GOL786425:GON786425 GYH786425:GYJ786425 HID786425:HIF786425 HRZ786425:HSB786425 IBV786425:IBX786425 ILR786425:ILT786425 IVN786425:IVP786425 JFJ786425:JFL786425 JPF786425:JPH786425 JZB786425:JZD786425 KIX786425:KIZ786425 KST786425:KSV786425 LCP786425:LCR786425 LML786425:LMN786425 LWH786425:LWJ786425 MGD786425:MGF786425 MPZ786425:MQB786425 MZV786425:MZX786425 NJR786425:NJT786425 NTN786425:NTP786425 ODJ786425:ODL786425 ONF786425:ONH786425 OXB786425:OXD786425 PGX786425:PGZ786425 PQT786425:PQV786425 QAP786425:QAR786425 QKL786425:QKN786425 QUH786425:QUJ786425 RED786425:REF786425 RNZ786425:ROB786425 RXV786425:RXX786425 SHR786425:SHT786425 SRN786425:SRP786425 TBJ786425:TBL786425 TLF786425:TLH786425 TVB786425:TVD786425 UEX786425:UEZ786425 UOT786425:UOV786425 UYP786425:UYR786425 VIL786425:VIN786425 VSH786425:VSJ786425 WCD786425:WCF786425 WLZ786425:WMB786425 WVV786425:WVX786425 N851967:P851967 JJ851961:JL851961 TF851961:TH851961 ADB851961:ADD851961 AMX851961:AMZ851961 AWT851961:AWV851961 BGP851961:BGR851961 BQL851961:BQN851961 CAH851961:CAJ851961 CKD851961:CKF851961 CTZ851961:CUB851961 DDV851961:DDX851961 DNR851961:DNT851961 DXN851961:DXP851961 EHJ851961:EHL851961 ERF851961:ERH851961 FBB851961:FBD851961 FKX851961:FKZ851961 FUT851961:FUV851961 GEP851961:GER851961 GOL851961:GON851961 GYH851961:GYJ851961 HID851961:HIF851961 HRZ851961:HSB851961 IBV851961:IBX851961 ILR851961:ILT851961 IVN851961:IVP851961 JFJ851961:JFL851961 JPF851961:JPH851961 JZB851961:JZD851961 KIX851961:KIZ851961 KST851961:KSV851961 LCP851961:LCR851961 LML851961:LMN851961 LWH851961:LWJ851961 MGD851961:MGF851961 MPZ851961:MQB851961 MZV851961:MZX851961 NJR851961:NJT851961 NTN851961:NTP851961 ODJ851961:ODL851961 ONF851961:ONH851961 OXB851961:OXD851961 PGX851961:PGZ851961 PQT851961:PQV851961 QAP851961:QAR851961 QKL851961:QKN851961 QUH851961:QUJ851961 RED851961:REF851961 RNZ851961:ROB851961 RXV851961:RXX851961 SHR851961:SHT851961 SRN851961:SRP851961 TBJ851961:TBL851961 TLF851961:TLH851961 TVB851961:TVD851961 UEX851961:UEZ851961 UOT851961:UOV851961 UYP851961:UYR851961 VIL851961:VIN851961 VSH851961:VSJ851961 WCD851961:WCF851961 WLZ851961:WMB851961 WVV851961:WVX851961 N917503:P917503 JJ917497:JL917497 TF917497:TH917497 ADB917497:ADD917497 AMX917497:AMZ917497 AWT917497:AWV917497 BGP917497:BGR917497 BQL917497:BQN917497 CAH917497:CAJ917497 CKD917497:CKF917497 CTZ917497:CUB917497 DDV917497:DDX917497 DNR917497:DNT917497 DXN917497:DXP917497 EHJ917497:EHL917497 ERF917497:ERH917497 FBB917497:FBD917497 FKX917497:FKZ917497 FUT917497:FUV917497 GEP917497:GER917497 GOL917497:GON917497 GYH917497:GYJ917497 HID917497:HIF917497 HRZ917497:HSB917497 IBV917497:IBX917497 ILR917497:ILT917497 IVN917497:IVP917497 JFJ917497:JFL917497 JPF917497:JPH917497 JZB917497:JZD917497 KIX917497:KIZ917497 KST917497:KSV917497 LCP917497:LCR917497 LML917497:LMN917497 LWH917497:LWJ917497 MGD917497:MGF917497 MPZ917497:MQB917497 MZV917497:MZX917497 NJR917497:NJT917497 NTN917497:NTP917497 ODJ917497:ODL917497 ONF917497:ONH917497 OXB917497:OXD917497 PGX917497:PGZ917497 PQT917497:PQV917497 QAP917497:QAR917497 QKL917497:QKN917497 QUH917497:QUJ917497 RED917497:REF917497 RNZ917497:ROB917497 RXV917497:RXX917497 SHR917497:SHT917497 SRN917497:SRP917497 TBJ917497:TBL917497 TLF917497:TLH917497 TVB917497:TVD917497 UEX917497:UEZ917497 UOT917497:UOV917497 UYP917497:UYR917497 VIL917497:VIN917497 VSH917497:VSJ917497 WCD917497:WCF917497 WLZ917497:WMB917497 WVV917497:WVX917497 N983039:P983039 JJ983033:JL983033 TF983033:TH983033 ADB983033:ADD983033 AMX983033:AMZ983033 AWT983033:AWV983033 BGP983033:BGR983033 BQL983033:BQN983033 CAH983033:CAJ983033 CKD983033:CKF983033 CTZ983033:CUB983033 DDV983033:DDX983033 DNR983033:DNT983033 DXN983033:DXP983033 EHJ983033:EHL983033 ERF983033:ERH983033 FBB983033:FBD983033 FKX983033:FKZ983033 FUT983033:FUV983033 GEP983033:GER983033 GOL983033:GON983033 GYH983033:GYJ983033 HID983033:HIF983033 HRZ983033:HSB983033 IBV983033:IBX983033 ILR983033:ILT983033 IVN983033:IVP983033 JFJ983033:JFL983033 JPF983033:JPH983033 JZB983033:JZD983033 KIX983033:KIZ983033 KST983033:KSV983033 LCP983033:LCR983033 LML983033:LMN983033 LWH983033:LWJ983033 MGD983033:MGF983033 MPZ983033:MQB983033 MZV983033:MZX983033 NJR983033:NJT983033 NTN983033:NTP983033 ODJ983033:ODL983033 ONF983033:ONH983033 OXB983033:OXD983033 PGX983033:PGZ983033 PQT983033:PQV983033 QAP983033:QAR983033 QKL983033:QKN983033 QUH983033:QUJ983033 RED983033:REF983033 RNZ983033:ROB983033 RXV983033:RXX983033 SHR983033:SHT983033 SRN983033:SRP983033 TBJ983033:TBL983033 TLF983033:TLH983033 TVB983033:TVD983033 UEX983033:UEZ983033 UOT983033:UOV983033 UYP983033:UYR983033 VIL983033:VIN983033 VSH983033:VSJ983033 WCD983033:WCF983033 WLZ983033:WMB983033 WVV983033:WVX983033" xr:uid="{00000000-0002-0000-0300-000003000000}">
      <formula1>$AB$24:$AB$30</formula1>
    </dataValidation>
    <dataValidation type="list" allowBlank="1" showInputMessage="1" sqref="JM8:JQ8 TI8:TM8 ADE8:ADI8 ANA8:ANE8 AWW8:AXA8 BGS8:BGW8 BQO8:BQS8 CAK8:CAO8 CKG8:CKK8 CUC8:CUG8 DDY8:DEC8 DNU8:DNY8 DXQ8:DXU8 EHM8:EHQ8 ERI8:ERM8 FBE8:FBI8 FLA8:FLE8 FUW8:FVA8 GES8:GEW8 GOO8:GOS8 GYK8:GYO8 HIG8:HIK8 HSC8:HSG8 IBY8:ICC8 ILU8:ILY8 IVQ8:IVU8 JFM8:JFQ8 JPI8:JPM8 JZE8:JZI8 KJA8:KJE8 KSW8:KTA8 LCS8:LCW8 LMO8:LMS8 LWK8:LWO8 MGG8:MGK8 MQC8:MQG8 MZY8:NAC8 NJU8:NJY8 NTQ8:NTU8 ODM8:ODQ8 ONI8:ONM8 OXE8:OXI8 PHA8:PHE8 PQW8:PRA8 QAS8:QAW8 QKO8:QKS8 QUK8:QUO8 REG8:REK8 ROC8:ROG8 RXY8:RYC8 SHU8:SHY8 SRQ8:SRU8 TBM8:TBQ8 TLI8:TLM8 TVE8:TVI8 UFA8:UFE8 UOW8:UPA8 UYS8:UYW8 VIO8:VIS8 VSK8:VSO8 WCG8:WCK8 WMC8:WMG8 WVY8:WWC8 Q65530:U65530 JM65524:JQ65524 TI65524:TM65524 ADE65524:ADI65524 ANA65524:ANE65524 AWW65524:AXA65524 BGS65524:BGW65524 BQO65524:BQS65524 CAK65524:CAO65524 CKG65524:CKK65524 CUC65524:CUG65524 DDY65524:DEC65524 DNU65524:DNY65524 DXQ65524:DXU65524 EHM65524:EHQ65524 ERI65524:ERM65524 FBE65524:FBI65524 FLA65524:FLE65524 FUW65524:FVA65524 GES65524:GEW65524 GOO65524:GOS65524 GYK65524:GYO65524 HIG65524:HIK65524 HSC65524:HSG65524 IBY65524:ICC65524 ILU65524:ILY65524 IVQ65524:IVU65524 JFM65524:JFQ65524 JPI65524:JPM65524 JZE65524:JZI65524 KJA65524:KJE65524 KSW65524:KTA65524 LCS65524:LCW65524 LMO65524:LMS65524 LWK65524:LWO65524 MGG65524:MGK65524 MQC65524:MQG65524 MZY65524:NAC65524 NJU65524:NJY65524 NTQ65524:NTU65524 ODM65524:ODQ65524 ONI65524:ONM65524 OXE65524:OXI65524 PHA65524:PHE65524 PQW65524:PRA65524 QAS65524:QAW65524 QKO65524:QKS65524 QUK65524:QUO65524 REG65524:REK65524 ROC65524:ROG65524 RXY65524:RYC65524 SHU65524:SHY65524 SRQ65524:SRU65524 TBM65524:TBQ65524 TLI65524:TLM65524 TVE65524:TVI65524 UFA65524:UFE65524 UOW65524:UPA65524 UYS65524:UYW65524 VIO65524:VIS65524 VSK65524:VSO65524 WCG65524:WCK65524 WMC65524:WMG65524 WVY65524:WWC65524 Q131066:U131066 JM131060:JQ131060 TI131060:TM131060 ADE131060:ADI131060 ANA131060:ANE131060 AWW131060:AXA131060 BGS131060:BGW131060 BQO131060:BQS131060 CAK131060:CAO131060 CKG131060:CKK131060 CUC131060:CUG131060 DDY131060:DEC131060 DNU131060:DNY131060 DXQ131060:DXU131060 EHM131060:EHQ131060 ERI131060:ERM131060 FBE131060:FBI131060 FLA131060:FLE131060 FUW131060:FVA131060 GES131060:GEW131060 GOO131060:GOS131060 GYK131060:GYO131060 HIG131060:HIK131060 HSC131060:HSG131060 IBY131060:ICC131060 ILU131060:ILY131060 IVQ131060:IVU131060 JFM131060:JFQ131060 JPI131060:JPM131060 JZE131060:JZI131060 KJA131060:KJE131060 KSW131060:KTA131060 LCS131060:LCW131060 LMO131060:LMS131060 LWK131060:LWO131060 MGG131060:MGK131060 MQC131060:MQG131060 MZY131060:NAC131060 NJU131060:NJY131060 NTQ131060:NTU131060 ODM131060:ODQ131060 ONI131060:ONM131060 OXE131060:OXI131060 PHA131060:PHE131060 PQW131060:PRA131060 QAS131060:QAW131060 QKO131060:QKS131060 QUK131060:QUO131060 REG131060:REK131060 ROC131060:ROG131060 RXY131060:RYC131060 SHU131060:SHY131060 SRQ131060:SRU131060 TBM131060:TBQ131060 TLI131060:TLM131060 TVE131060:TVI131060 UFA131060:UFE131060 UOW131060:UPA131060 UYS131060:UYW131060 VIO131060:VIS131060 VSK131060:VSO131060 WCG131060:WCK131060 WMC131060:WMG131060 WVY131060:WWC131060 Q196602:U196602 JM196596:JQ196596 TI196596:TM196596 ADE196596:ADI196596 ANA196596:ANE196596 AWW196596:AXA196596 BGS196596:BGW196596 BQO196596:BQS196596 CAK196596:CAO196596 CKG196596:CKK196596 CUC196596:CUG196596 DDY196596:DEC196596 DNU196596:DNY196596 DXQ196596:DXU196596 EHM196596:EHQ196596 ERI196596:ERM196596 FBE196596:FBI196596 FLA196596:FLE196596 FUW196596:FVA196596 GES196596:GEW196596 GOO196596:GOS196596 GYK196596:GYO196596 HIG196596:HIK196596 HSC196596:HSG196596 IBY196596:ICC196596 ILU196596:ILY196596 IVQ196596:IVU196596 JFM196596:JFQ196596 JPI196596:JPM196596 JZE196596:JZI196596 KJA196596:KJE196596 KSW196596:KTA196596 LCS196596:LCW196596 LMO196596:LMS196596 LWK196596:LWO196596 MGG196596:MGK196596 MQC196596:MQG196596 MZY196596:NAC196596 NJU196596:NJY196596 NTQ196596:NTU196596 ODM196596:ODQ196596 ONI196596:ONM196596 OXE196596:OXI196596 PHA196596:PHE196596 PQW196596:PRA196596 QAS196596:QAW196596 QKO196596:QKS196596 QUK196596:QUO196596 REG196596:REK196596 ROC196596:ROG196596 RXY196596:RYC196596 SHU196596:SHY196596 SRQ196596:SRU196596 TBM196596:TBQ196596 TLI196596:TLM196596 TVE196596:TVI196596 UFA196596:UFE196596 UOW196596:UPA196596 UYS196596:UYW196596 VIO196596:VIS196596 VSK196596:VSO196596 WCG196596:WCK196596 WMC196596:WMG196596 WVY196596:WWC196596 Q262138:U262138 JM262132:JQ262132 TI262132:TM262132 ADE262132:ADI262132 ANA262132:ANE262132 AWW262132:AXA262132 BGS262132:BGW262132 BQO262132:BQS262132 CAK262132:CAO262132 CKG262132:CKK262132 CUC262132:CUG262132 DDY262132:DEC262132 DNU262132:DNY262132 DXQ262132:DXU262132 EHM262132:EHQ262132 ERI262132:ERM262132 FBE262132:FBI262132 FLA262132:FLE262132 FUW262132:FVA262132 GES262132:GEW262132 GOO262132:GOS262132 GYK262132:GYO262132 HIG262132:HIK262132 HSC262132:HSG262132 IBY262132:ICC262132 ILU262132:ILY262132 IVQ262132:IVU262132 JFM262132:JFQ262132 JPI262132:JPM262132 JZE262132:JZI262132 KJA262132:KJE262132 KSW262132:KTA262132 LCS262132:LCW262132 LMO262132:LMS262132 LWK262132:LWO262132 MGG262132:MGK262132 MQC262132:MQG262132 MZY262132:NAC262132 NJU262132:NJY262132 NTQ262132:NTU262132 ODM262132:ODQ262132 ONI262132:ONM262132 OXE262132:OXI262132 PHA262132:PHE262132 PQW262132:PRA262132 QAS262132:QAW262132 QKO262132:QKS262132 QUK262132:QUO262132 REG262132:REK262132 ROC262132:ROG262132 RXY262132:RYC262132 SHU262132:SHY262132 SRQ262132:SRU262132 TBM262132:TBQ262132 TLI262132:TLM262132 TVE262132:TVI262132 UFA262132:UFE262132 UOW262132:UPA262132 UYS262132:UYW262132 VIO262132:VIS262132 VSK262132:VSO262132 WCG262132:WCK262132 WMC262132:WMG262132 WVY262132:WWC262132 Q327674:U327674 JM327668:JQ327668 TI327668:TM327668 ADE327668:ADI327668 ANA327668:ANE327668 AWW327668:AXA327668 BGS327668:BGW327668 BQO327668:BQS327668 CAK327668:CAO327668 CKG327668:CKK327668 CUC327668:CUG327668 DDY327668:DEC327668 DNU327668:DNY327668 DXQ327668:DXU327668 EHM327668:EHQ327668 ERI327668:ERM327668 FBE327668:FBI327668 FLA327668:FLE327668 FUW327668:FVA327668 GES327668:GEW327668 GOO327668:GOS327668 GYK327668:GYO327668 HIG327668:HIK327668 HSC327668:HSG327668 IBY327668:ICC327668 ILU327668:ILY327668 IVQ327668:IVU327668 JFM327668:JFQ327668 JPI327668:JPM327668 JZE327668:JZI327668 KJA327668:KJE327668 KSW327668:KTA327668 LCS327668:LCW327668 LMO327668:LMS327668 LWK327668:LWO327668 MGG327668:MGK327668 MQC327668:MQG327668 MZY327668:NAC327668 NJU327668:NJY327668 NTQ327668:NTU327668 ODM327668:ODQ327668 ONI327668:ONM327668 OXE327668:OXI327668 PHA327668:PHE327668 PQW327668:PRA327668 QAS327668:QAW327668 QKO327668:QKS327668 QUK327668:QUO327668 REG327668:REK327668 ROC327668:ROG327668 RXY327668:RYC327668 SHU327668:SHY327668 SRQ327668:SRU327668 TBM327668:TBQ327668 TLI327668:TLM327668 TVE327668:TVI327668 UFA327668:UFE327668 UOW327668:UPA327668 UYS327668:UYW327668 VIO327668:VIS327668 VSK327668:VSO327668 WCG327668:WCK327668 WMC327668:WMG327668 WVY327668:WWC327668 Q393210:U393210 JM393204:JQ393204 TI393204:TM393204 ADE393204:ADI393204 ANA393204:ANE393204 AWW393204:AXA393204 BGS393204:BGW393204 BQO393204:BQS393204 CAK393204:CAO393204 CKG393204:CKK393204 CUC393204:CUG393204 DDY393204:DEC393204 DNU393204:DNY393204 DXQ393204:DXU393204 EHM393204:EHQ393204 ERI393204:ERM393204 FBE393204:FBI393204 FLA393204:FLE393204 FUW393204:FVA393204 GES393204:GEW393204 GOO393204:GOS393204 GYK393204:GYO393204 HIG393204:HIK393204 HSC393204:HSG393204 IBY393204:ICC393204 ILU393204:ILY393204 IVQ393204:IVU393204 JFM393204:JFQ393204 JPI393204:JPM393204 JZE393204:JZI393204 KJA393204:KJE393204 KSW393204:KTA393204 LCS393204:LCW393204 LMO393204:LMS393204 LWK393204:LWO393204 MGG393204:MGK393204 MQC393204:MQG393204 MZY393204:NAC393204 NJU393204:NJY393204 NTQ393204:NTU393204 ODM393204:ODQ393204 ONI393204:ONM393204 OXE393204:OXI393204 PHA393204:PHE393204 PQW393204:PRA393204 QAS393204:QAW393204 QKO393204:QKS393204 QUK393204:QUO393204 REG393204:REK393204 ROC393204:ROG393204 RXY393204:RYC393204 SHU393204:SHY393204 SRQ393204:SRU393204 TBM393204:TBQ393204 TLI393204:TLM393204 TVE393204:TVI393204 UFA393204:UFE393204 UOW393204:UPA393204 UYS393204:UYW393204 VIO393204:VIS393204 VSK393204:VSO393204 WCG393204:WCK393204 WMC393204:WMG393204 WVY393204:WWC393204 Q458746:U458746 JM458740:JQ458740 TI458740:TM458740 ADE458740:ADI458740 ANA458740:ANE458740 AWW458740:AXA458740 BGS458740:BGW458740 BQO458740:BQS458740 CAK458740:CAO458740 CKG458740:CKK458740 CUC458740:CUG458740 DDY458740:DEC458740 DNU458740:DNY458740 DXQ458740:DXU458740 EHM458740:EHQ458740 ERI458740:ERM458740 FBE458740:FBI458740 FLA458740:FLE458740 FUW458740:FVA458740 GES458740:GEW458740 GOO458740:GOS458740 GYK458740:GYO458740 HIG458740:HIK458740 HSC458740:HSG458740 IBY458740:ICC458740 ILU458740:ILY458740 IVQ458740:IVU458740 JFM458740:JFQ458740 JPI458740:JPM458740 JZE458740:JZI458740 KJA458740:KJE458740 KSW458740:KTA458740 LCS458740:LCW458740 LMO458740:LMS458740 LWK458740:LWO458740 MGG458740:MGK458740 MQC458740:MQG458740 MZY458740:NAC458740 NJU458740:NJY458740 NTQ458740:NTU458740 ODM458740:ODQ458740 ONI458740:ONM458740 OXE458740:OXI458740 PHA458740:PHE458740 PQW458740:PRA458740 QAS458740:QAW458740 QKO458740:QKS458740 QUK458740:QUO458740 REG458740:REK458740 ROC458740:ROG458740 RXY458740:RYC458740 SHU458740:SHY458740 SRQ458740:SRU458740 TBM458740:TBQ458740 TLI458740:TLM458740 TVE458740:TVI458740 UFA458740:UFE458740 UOW458740:UPA458740 UYS458740:UYW458740 VIO458740:VIS458740 VSK458740:VSO458740 WCG458740:WCK458740 WMC458740:WMG458740 WVY458740:WWC458740 Q524282:U524282 JM524276:JQ524276 TI524276:TM524276 ADE524276:ADI524276 ANA524276:ANE524276 AWW524276:AXA524276 BGS524276:BGW524276 BQO524276:BQS524276 CAK524276:CAO524276 CKG524276:CKK524276 CUC524276:CUG524276 DDY524276:DEC524276 DNU524276:DNY524276 DXQ524276:DXU524276 EHM524276:EHQ524276 ERI524276:ERM524276 FBE524276:FBI524276 FLA524276:FLE524276 FUW524276:FVA524276 GES524276:GEW524276 GOO524276:GOS524276 GYK524276:GYO524276 HIG524276:HIK524276 HSC524276:HSG524276 IBY524276:ICC524276 ILU524276:ILY524276 IVQ524276:IVU524276 JFM524276:JFQ524276 JPI524276:JPM524276 JZE524276:JZI524276 KJA524276:KJE524276 KSW524276:KTA524276 LCS524276:LCW524276 LMO524276:LMS524276 LWK524276:LWO524276 MGG524276:MGK524276 MQC524276:MQG524276 MZY524276:NAC524276 NJU524276:NJY524276 NTQ524276:NTU524276 ODM524276:ODQ524276 ONI524276:ONM524276 OXE524276:OXI524276 PHA524276:PHE524276 PQW524276:PRA524276 QAS524276:QAW524276 QKO524276:QKS524276 QUK524276:QUO524276 REG524276:REK524276 ROC524276:ROG524276 RXY524276:RYC524276 SHU524276:SHY524276 SRQ524276:SRU524276 TBM524276:TBQ524276 TLI524276:TLM524276 TVE524276:TVI524276 UFA524276:UFE524276 UOW524276:UPA524276 UYS524276:UYW524276 VIO524276:VIS524276 VSK524276:VSO524276 WCG524276:WCK524276 WMC524276:WMG524276 WVY524276:WWC524276 Q589818:U589818 JM589812:JQ589812 TI589812:TM589812 ADE589812:ADI589812 ANA589812:ANE589812 AWW589812:AXA589812 BGS589812:BGW589812 BQO589812:BQS589812 CAK589812:CAO589812 CKG589812:CKK589812 CUC589812:CUG589812 DDY589812:DEC589812 DNU589812:DNY589812 DXQ589812:DXU589812 EHM589812:EHQ589812 ERI589812:ERM589812 FBE589812:FBI589812 FLA589812:FLE589812 FUW589812:FVA589812 GES589812:GEW589812 GOO589812:GOS589812 GYK589812:GYO589812 HIG589812:HIK589812 HSC589812:HSG589812 IBY589812:ICC589812 ILU589812:ILY589812 IVQ589812:IVU589812 JFM589812:JFQ589812 JPI589812:JPM589812 JZE589812:JZI589812 KJA589812:KJE589812 KSW589812:KTA589812 LCS589812:LCW589812 LMO589812:LMS589812 LWK589812:LWO589812 MGG589812:MGK589812 MQC589812:MQG589812 MZY589812:NAC589812 NJU589812:NJY589812 NTQ589812:NTU589812 ODM589812:ODQ589812 ONI589812:ONM589812 OXE589812:OXI589812 PHA589812:PHE589812 PQW589812:PRA589812 QAS589812:QAW589812 QKO589812:QKS589812 QUK589812:QUO589812 REG589812:REK589812 ROC589812:ROG589812 RXY589812:RYC589812 SHU589812:SHY589812 SRQ589812:SRU589812 TBM589812:TBQ589812 TLI589812:TLM589812 TVE589812:TVI589812 UFA589812:UFE589812 UOW589812:UPA589812 UYS589812:UYW589812 VIO589812:VIS589812 VSK589812:VSO589812 WCG589812:WCK589812 WMC589812:WMG589812 WVY589812:WWC589812 Q655354:U655354 JM655348:JQ655348 TI655348:TM655348 ADE655348:ADI655348 ANA655348:ANE655348 AWW655348:AXA655348 BGS655348:BGW655348 BQO655348:BQS655348 CAK655348:CAO655348 CKG655348:CKK655348 CUC655348:CUG655348 DDY655348:DEC655348 DNU655348:DNY655348 DXQ655348:DXU655348 EHM655348:EHQ655348 ERI655348:ERM655348 FBE655348:FBI655348 FLA655348:FLE655348 FUW655348:FVA655348 GES655348:GEW655348 GOO655348:GOS655348 GYK655348:GYO655348 HIG655348:HIK655348 HSC655348:HSG655348 IBY655348:ICC655348 ILU655348:ILY655348 IVQ655348:IVU655348 JFM655348:JFQ655348 JPI655348:JPM655348 JZE655348:JZI655348 KJA655348:KJE655348 KSW655348:KTA655348 LCS655348:LCW655348 LMO655348:LMS655348 LWK655348:LWO655348 MGG655348:MGK655348 MQC655348:MQG655348 MZY655348:NAC655348 NJU655348:NJY655348 NTQ655348:NTU655348 ODM655348:ODQ655348 ONI655348:ONM655348 OXE655348:OXI655348 PHA655348:PHE655348 PQW655348:PRA655348 QAS655348:QAW655348 QKO655348:QKS655348 QUK655348:QUO655348 REG655348:REK655348 ROC655348:ROG655348 RXY655348:RYC655348 SHU655348:SHY655348 SRQ655348:SRU655348 TBM655348:TBQ655348 TLI655348:TLM655348 TVE655348:TVI655348 UFA655348:UFE655348 UOW655348:UPA655348 UYS655348:UYW655348 VIO655348:VIS655348 VSK655348:VSO655348 WCG655348:WCK655348 WMC655348:WMG655348 WVY655348:WWC655348 Q720890:U720890 JM720884:JQ720884 TI720884:TM720884 ADE720884:ADI720884 ANA720884:ANE720884 AWW720884:AXA720884 BGS720884:BGW720884 BQO720884:BQS720884 CAK720884:CAO720884 CKG720884:CKK720884 CUC720884:CUG720884 DDY720884:DEC720884 DNU720884:DNY720884 DXQ720884:DXU720884 EHM720884:EHQ720884 ERI720884:ERM720884 FBE720884:FBI720884 FLA720884:FLE720884 FUW720884:FVA720884 GES720884:GEW720884 GOO720884:GOS720884 GYK720884:GYO720884 HIG720884:HIK720884 HSC720884:HSG720884 IBY720884:ICC720884 ILU720884:ILY720884 IVQ720884:IVU720884 JFM720884:JFQ720884 JPI720884:JPM720884 JZE720884:JZI720884 KJA720884:KJE720884 KSW720884:KTA720884 LCS720884:LCW720884 LMO720884:LMS720884 LWK720884:LWO720884 MGG720884:MGK720884 MQC720884:MQG720884 MZY720884:NAC720884 NJU720884:NJY720884 NTQ720884:NTU720884 ODM720884:ODQ720884 ONI720884:ONM720884 OXE720884:OXI720884 PHA720884:PHE720884 PQW720884:PRA720884 QAS720884:QAW720884 QKO720884:QKS720884 QUK720884:QUO720884 REG720884:REK720884 ROC720884:ROG720884 RXY720884:RYC720884 SHU720884:SHY720884 SRQ720884:SRU720884 TBM720884:TBQ720884 TLI720884:TLM720884 TVE720884:TVI720884 UFA720884:UFE720884 UOW720884:UPA720884 UYS720884:UYW720884 VIO720884:VIS720884 VSK720884:VSO720884 WCG720884:WCK720884 WMC720884:WMG720884 WVY720884:WWC720884 Q786426:U786426 JM786420:JQ786420 TI786420:TM786420 ADE786420:ADI786420 ANA786420:ANE786420 AWW786420:AXA786420 BGS786420:BGW786420 BQO786420:BQS786420 CAK786420:CAO786420 CKG786420:CKK786420 CUC786420:CUG786420 DDY786420:DEC786420 DNU786420:DNY786420 DXQ786420:DXU786420 EHM786420:EHQ786420 ERI786420:ERM786420 FBE786420:FBI786420 FLA786420:FLE786420 FUW786420:FVA786420 GES786420:GEW786420 GOO786420:GOS786420 GYK786420:GYO786420 HIG786420:HIK786420 HSC786420:HSG786420 IBY786420:ICC786420 ILU786420:ILY786420 IVQ786420:IVU786420 JFM786420:JFQ786420 JPI786420:JPM786420 JZE786420:JZI786420 KJA786420:KJE786420 KSW786420:KTA786420 LCS786420:LCW786420 LMO786420:LMS786420 LWK786420:LWO786420 MGG786420:MGK786420 MQC786420:MQG786420 MZY786420:NAC786420 NJU786420:NJY786420 NTQ786420:NTU786420 ODM786420:ODQ786420 ONI786420:ONM786420 OXE786420:OXI786420 PHA786420:PHE786420 PQW786420:PRA786420 QAS786420:QAW786420 QKO786420:QKS786420 QUK786420:QUO786420 REG786420:REK786420 ROC786420:ROG786420 RXY786420:RYC786420 SHU786420:SHY786420 SRQ786420:SRU786420 TBM786420:TBQ786420 TLI786420:TLM786420 TVE786420:TVI786420 UFA786420:UFE786420 UOW786420:UPA786420 UYS786420:UYW786420 VIO786420:VIS786420 VSK786420:VSO786420 WCG786420:WCK786420 WMC786420:WMG786420 WVY786420:WWC786420 Q851962:U851962 JM851956:JQ851956 TI851956:TM851956 ADE851956:ADI851956 ANA851956:ANE851956 AWW851956:AXA851956 BGS851956:BGW851956 BQO851956:BQS851956 CAK851956:CAO851956 CKG851956:CKK851956 CUC851956:CUG851956 DDY851956:DEC851956 DNU851956:DNY851956 DXQ851956:DXU851956 EHM851956:EHQ851956 ERI851956:ERM851956 FBE851956:FBI851956 FLA851956:FLE851956 FUW851956:FVA851956 GES851956:GEW851956 GOO851956:GOS851956 GYK851956:GYO851956 HIG851956:HIK851956 HSC851956:HSG851956 IBY851956:ICC851956 ILU851956:ILY851956 IVQ851956:IVU851956 JFM851956:JFQ851956 JPI851956:JPM851956 JZE851956:JZI851956 KJA851956:KJE851956 KSW851956:KTA851956 LCS851956:LCW851956 LMO851956:LMS851956 LWK851956:LWO851956 MGG851956:MGK851956 MQC851956:MQG851956 MZY851956:NAC851956 NJU851956:NJY851956 NTQ851956:NTU851956 ODM851956:ODQ851956 ONI851956:ONM851956 OXE851956:OXI851956 PHA851956:PHE851956 PQW851956:PRA851956 QAS851956:QAW851956 QKO851956:QKS851956 QUK851956:QUO851956 REG851956:REK851956 ROC851956:ROG851956 RXY851956:RYC851956 SHU851956:SHY851956 SRQ851956:SRU851956 TBM851956:TBQ851956 TLI851956:TLM851956 TVE851956:TVI851956 UFA851956:UFE851956 UOW851956:UPA851956 UYS851956:UYW851956 VIO851956:VIS851956 VSK851956:VSO851956 WCG851956:WCK851956 WMC851956:WMG851956 WVY851956:WWC851956 Q917498:U917498 JM917492:JQ917492 TI917492:TM917492 ADE917492:ADI917492 ANA917492:ANE917492 AWW917492:AXA917492 BGS917492:BGW917492 BQO917492:BQS917492 CAK917492:CAO917492 CKG917492:CKK917492 CUC917492:CUG917492 DDY917492:DEC917492 DNU917492:DNY917492 DXQ917492:DXU917492 EHM917492:EHQ917492 ERI917492:ERM917492 FBE917492:FBI917492 FLA917492:FLE917492 FUW917492:FVA917492 GES917492:GEW917492 GOO917492:GOS917492 GYK917492:GYO917492 HIG917492:HIK917492 HSC917492:HSG917492 IBY917492:ICC917492 ILU917492:ILY917492 IVQ917492:IVU917492 JFM917492:JFQ917492 JPI917492:JPM917492 JZE917492:JZI917492 KJA917492:KJE917492 KSW917492:KTA917492 LCS917492:LCW917492 LMO917492:LMS917492 LWK917492:LWO917492 MGG917492:MGK917492 MQC917492:MQG917492 MZY917492:NAC917492 NJU917492:NJY917492 NTQ917492:NTU917492 ODM917492:ODQ917492 ONI917492:ONM917492 OXE917492:OXI917492 PHA917492:PHE917492 PQW917492:PRA917492 QAS917492:QAW917492 QKO917492:QKS917492 QUK917492:QUO917492 REG917492:REK917492 ROC917492:ROG917492 RXY917492:RYC917492 SHU917492:SHY917492 SRQ917492:SRU917492 TBM917492:TBQ917492 TLI917492:TLM917492 TVE917492:TVI917492 UFA917492:UFE917492 UOW917492:UPA917492 UYS917492:UYW917492 VIO917492:VIS917492 VSK917492:VSO917492 WCG917492:WCK917492 WMC917492:WMG917492 WVY917492:WWC917492 Q983034:U983034 JM983028:JQ983028 TI983028:TM983028 ADE983028:ADI983028 ANA983028:ANE983028 AWW983028:AXA983028 BGS983028:BGW983028 BQO983028:BQS983028 CAK983028:CAO983028 CKG983028:CKK983028 CUC983028:CUG983028 DDY983028:DEC983028 DNU983028:DNY983028 DXQ983028:DXU983028 EHM983028:EHQ983028 ERI983028:ERM983028 FBE983028:FBI983028 FLA983028:FLE983028 FUW983028:FVA983028 GES983028:GEW983028 GOO983028:GOS983028 GYK983028:GYO983028 HIG983028:HIK983028 HSC983028:HSG983028 IBY983028:ICC983028 ILU983028:ILY983028 IVQ983028:IVU983028 JFM983028:JFQ983028 JPI983028:JPM983028 JZE983028:JZI983028 KJA983028:KJE983028 KSW983028:KTA983028 LCS983028:LCW983028 LMO983028:LMS983028 LWK983028:LWO983028 MGG983028:MGK983028 MQC983028:MQG983028 MZY983028:NAC983028 NJU983028:NJY983028 NTQ983028:NTU983028 ODM983028:ODQ983028 ONI983028:ONM983028 OXE983028:OXI983028 PHA983028:PHE983028 PQW983028:PRA983028 QAS983028:QAW983028 QKO983028:QKS983028 QUK983028:QUO983028 REG983028:REK983028 ROC983028:ROG983028 RXY983028:RYC983028 SHU983028:SHY983028 SRQ983028:SRU983028 TBM983028:TBQ983028 TLI983028:TLM983028 TVE983028:TVI983028 UFA983028:UFE983028 UOW983028:UPA983028 UYS983028:UYW983028 VIO983028:VIS983028 VSK983028:VSO983028 WCG983028:WCK983028 WMC983028:WMG983028 WVY983028:WWC983028" xr:uid="{00000000-0002-0000-0300-000004000000}">
      <formula1>$AC$7:$AC$8</formula1>
    </dataValidation>
    <dataValidation type="list" allowBlank="1" showInputMessage="1" showErrorMessage="1" sqref="WWA983027:WWB983027 JO7:JP7 TK7:TL7 ADG7:ADH7 ANC7:AND7 AWY7:AWZ7 BGU7:BGV7 BQQ7:BQR7 CAM7:CAN7 CKI7:CKJ7 CUE7:CUF7 DEA7:DEB7 DNW7:DNX7 DXS7:DXT7 EHO7:EHP7 ERK7:ERL7 FBG7:FBH7 FLC7:FLD7 FUY7:FUZ7 GEU7:GEV7 GOQ7:GOR7 GYM7:GYN7 HII7:HIJ7 HSE7:HSF7 ICA7:ICB7 ILW7:ILX7 IVS7:IVT7 JFO7:JFP7 JPK7:JPL7 JZG7:JZH7 KJC7:KJD7 KSY7:KSZ7 LCU7:LCV7 LMQ7:LMR7 LWM7:LWN7 MGI7:MGJ7 MQE7:MQF7 NAA7:NAB7 NJW7:NJX7 NTS7:NTT7 ODO7:ODP7 ONK7:ONL7 OXG7:OXH7 PHC7:PHD7 PQY7:PQZ7 QAU7:QAV7 QKQ7:QKR7 QUM7:QUN7 REI7:REJ7 ROE7:ROF7 RYA7:RYB7 SHW7:SHX7 SRS7:SRT7 TBO7:TBP7 TLK7:TLL7 TVG7:TVH7 UFC7:UFD7 UOY7:UOZ7 UYU7:UYV7 VIQ7:VIR7 VSM7:VSN7 WCI7:WCJ7 WME7:WMF7 WWA7:WWB7 S65529:T65529 JO65523:JP65523 TK65523:TL65523 ADG65523:ADH65523 ANC65523:AND65523 AWY65523:AWZ65523 BGU65523:BGV65523 BQQ65523:BQR65523 CAM65523:CAN65523 CKI65523:CKJ65523 CUE65523:CUF65523 DEA65523:DEB65523 DNW65523:DNX65523 DXS65523:DXT65523 EHO65523:EHP65523 ERK65523:ERL65523 FBG65523:FBH65523 FLC65523:FLD65523 FUY65523:FUZ65523 GEU65523:GEV65523 GOQ65523:GOR65523 GYM65523:GYN65523 HII65523:HIJ65523 HSE65523:HSF65523 ICA65523:ICB65523 ILW65523:ILX65523 IVS65523:IVT65523 JFO65523:JFP65523 JPK65523:JPL65523 JZG65523:JZH65523 KJC65523:KJD65523 KSY65523:KSZ65523 LCU65523:LCV65523 LMQ65523:LMR65523 LWM65523:LWN65523 MGI65523:MGJ65523 MQE65523:MQF65523 NAA65523:NAB65523 NJW65523:NJX65523 NTS65523:NTT65523 ODO65523:ODP65523 ONK65523:ONL65523 OXG65523:OXH65523 PHC65523:PHD65523 PQY65523:PQZ65523 QAU65523:QAV65523 QKQ65523:QKR65523 QUM65523:QUN65523 REI65523:REJ65523 ROE65523:ROF65523 RYA65523:RYB65523 SHW65523:SHX65523 SRS65523:SRT65523 TBO65523:TBP65523 TLK65523:TLL65523 TVG65523:TVH65523 UFC65523:UFD65523 UOY65523:UOZ65523 UYU65523:UYV65523 VIQ65523:VIR65523 VSM65523:VSN65523 WCI65523:WCJ65523 WME65523:WMF65523 WWA65523:WWB65523 S131065:T131065 JO131059:JP131059 TK131059:TL131059 ADG131059:ADH131059 ANC131059:AND131059 AWY131059:AWZ131059 BGU131059:BGV131059 BQQ131059:BQR131059 CAM131059:CAN131059 CKI131059:CKJ131059 CUE131059:CUF131059 DEA131059:DEB131059 DNW131059:DNX131059 DXS131059:DXT131059 EHO131059:EHP131059 ERK131059:ERL131059 FBG131059:FBH131059 FLC131059:FLD131059 FUY131059:FUZ131059 GEU131059:GEV131059 GOQ131059:GOR131059 GYM131059:GYN131059 HII131059:HIJ131059 HSE131059:HSF131059 ICA131059:ICB131059 ILW131059:ILX131059 IVS131059:IVT131059 JFO131059:JFP131059 JPK131059:JPL131059 JZG131059:JZH131059 KJC131059:KJD131059 KSY131059:KSZ131059 LCU131059:LCV131059 LMQ131059:LMR131059 LWM131059:LWN131059 MGI131059:MGJ131059 MQE131059:MQF131059 NAA131059:NAB131059 NJW131059:NJX131059 NTS131059:NTT131059 ODO131059:ODP131059 ONK131059:ONL131059 OXG131059:OXH131059 PHC131059:PHD131059 PQY131059:PQZ131059 QAU131059:QAV131059 QKQ131059:QKR131059 QUM131059:QUN131059 REI131059:REJ131059 ROE131059:ROF131059 RYA131059:RYB131059 SHW131059:SHX131059 SRS131059:SRT131059 TBO131059:TBP131059 TLK131059:TLL131059 TVG131059:TVH131059 UFC131059:UFD131059 UOY131059:UOZ131059 UYU131059:UYV131059 VIQ131059:VIR131059 VSM131059:VSN131059 WCI131059:WCJ131059 WME131059:WMF131059 WWA131059:WWB131059 S196601:T196601 JO196595:JP196595 TK196595:TL196595 ADG196595:ADH196595 ANC196595:AND196595 AWY196595:AWZ196595 BGU196595:BGV196595 BQQ196595:BQR196595 CAM196595:CAN196595 CKI196595:CKJ196595 CUE196595:CUF196595 DEA196595:DEB196595 DNW196595:DNX196595 DXS196595:DXT196595 EHO196595:EHP196595 ERK196595:ERL196595 FBG196595:FBH196595 FLC196595:FLD196595 FUY196595:FUZ196595 GEU196595:GEV196595 GOQ196595:GOR196595 GYM196595:GYN196595 HII196595:HIJ196595 HSE196595:HSF196595 ICA196595:ICB196595 ILW196595:ILX196595 IVS196595:IVT196595 JFO196595:JFP196595 JPK196595:JPL196595 JZG196595:JZH196595 KJC196595:KJD196595 KSY196595:KSZ196595 LCU196595:LCV196595 LMQ196595:LMR196595 LWM196595:LWN196595 MGI196595:MGJ196595 MQE196595:MQF196595 NAA196595:NAB196595 NJW196595:NJX196595 NTS196595:NTT196595 ODO196595:ODP196595 ONK196595:ONL196595 OXG196595:OXH196595 PHC196595:PHD196595 PQY196595:PQZ196595 QAU196595:QAV196595 QKQ196595:QKR196595 QUM196595:QUN196595 REI196595:REJ196595 ROE196595:ROF196595 RYA196595:RYB196595 SHW196595:SHX196595 SRS196595:SRT196595 TBO196595:TBP196595 TLK196595:TLL196595 TVG196595:TVH196595 UFC196595:UFD196595 UOY196595:UOZ196595 UYU196595:UYV196595 VIQ196595:VIR196595 VSM196595:VSN196595 WCI196595:WCJ196595 WME196595:WMF196595 WWA196595:WWB196595 S262137:T262137 JO262131:JP262131 TK262131:TL262131 ADG262131:ADH262131 ANC262131:AND262131 AWY262131:AWZ262131 BGU262131:BGV262131 BQQ262131:BQR262131 CAM262131:CAN262131 CKI262131:CKJ262131 CUE262131:CUF262131 DEA262131:DEB262131 DNW262131:DNX262131 DXS262131:DXT262131 EHO262131:EHP262131 ERK262131:ERL262131 FBG262131:FBH262131 FLC262131:FLD262131 FUY262131:FUZ262131 GEU262131:GEV262131 GOQ262131:GOR262131 GYM262131:GYN262131 HII262131:HIJ262131 HSE262131:HSF262131 ICA262131:ICB262131 ILW262131:ILX262131 IVS262131:IVT262131 JFO262131:JFP262131 JPK262131:JPL262131 JZG262131:JZH262131 KJC262131:KJD262131 KSY262131:KSZ262131 LCU262131:LCV262131 LMQ262131:LMR262131 LWM262131:LWN262131 MGI262131:MGJ262131 MQE262131:MQF262131 NAA262131:NAB262131 NJW262131:NJX262131 NTS262131:NTT262131 ODO262131:ODP262131 ONK262131:ONL262131 OXG262131:OXH262131 PHC262131:PHD262131 PQY262131:PQZ262131 QAU262131:QAV262131 QKQ262131:QKR262131 QUM262131:QUN262131 REI262131:REJ262131 ROE262131:ROF262131 RYA262131:RYB262131 SHW262131:SHX262131 SRS262131:SRT262131 TBO262131:TBP262131 TLK262131:TLL262131 TVG262131:TVH262131 UFC262131:UFD262131 UOY262131:UOZ262131 UYU262131:UYV262131 VIQ262131:VIR262131 VSM262131:VSN262131 WCI262131:WCJ262131 WME262131:WMF262131 WWA262131:WWB262131 S327673:T327673 JO327667:JP327667 TK327667:TL327667 ADG327667:ADH327667 ANC327667:AND327667 AWY327667:AWZ327667 BGU327667:BGV327667 BQQ327667:BQR327667 CAM327667:CAN327667 CKI327667:CKJ327667 CUE327667:CUF327667 DEA327667:DEB327667 DNW327667:DNX327667 DXS327667:DXT327667 EHO327667:EHP327667 ERK327667:ERL327667 FBG327667:FBH327667 FLC327667:FLD327667 FUY327667:FUZ327667 GEU327667:GEV327667 GOQ327667:GOR327667 GYM327667:GYN327667 HII327667:HIJ327667 HSE327667:HSF327667 ICA327667:ICB327667 ILW327667:ILX327667 IVS327667:IVT327667 JFO327667:JFP327667 JPK327667:JPL327667 JZG327667:JZH327667 KJC327667:KJD327667 KSY327667:KSZ327667 LCU327667:LCV327667 LMQ327667:LMR327667 LWM327667:LWN327667 MGI327667:MGJ327667 MQE327667:MQF327667 NAA327667:NAB327667 NJW327667:NJX327667 NTS327667:NTT327667 ODO327667:ODP327667 ONK327667:ONL327667 OXG327667:OXH327667 PHC327667:PHD327667 PQY327667:PQZ327667 QAU327667:QAV327667 QKQ327667:QKR327667 QUM327667:QUN327667 REI327667:REJ327667 ROE327667:ROF327667 RYA327667:RYB327667 SHW327667:SHX327667 SRS327667:SRT327667 TBO327667:TBP327667 TLK327667:TLL327667 TVG327667:TVH327667 UFC327667:UFD327667 UOY327667:UOZ327667 UYU327667:UYV327667 VIQ327667:VIR327667 VSM327667:VSN327667 WCI327667:WCJ327667 WME327667:WMF327667 WWA327667:WWB327667 S393209:T393209 JO393203:JP393203 TK393203:TL393203 ADG393203:ADH393203 ANC393203:AND393203 AWY393203:AWZ393203 BGU393203:BGV393203 BQQ393203:BQR393203 CAM393203:CAN393203 CKI393203:CKJ393203 CUE393203:CUF393203 DEA393203:DEB393203 DNW393203:DNX393203 DXS393203:DXT393203 EHO393203:EHP393203 ERK393203:ERL393203 FBG393203:FBH393203 FLC393203:FLD393203 FUY393203:FUZ393203 GEU393203:GEV393203 GOQ393203:GOR393203 GYM393203:GYN393203 HII393203:HIJ393203 HSE393203:HSF393203 ICA393203:ICB393203 ILW393203:ILX393203 IVS393203:IVT393203 JFO393203:JFP393203 JPK393203:JPL393203 JZG393203:JZH393203 KJC393203:KJD393203 KSY393203:KSZ393203 LCU393203:LCV393203 LMQ393203:LMR393203 LWM393203:LWN393203 MGI393203:MGJ393203 MQE393203:MQF393203 NAA393203:NAB393203 NJW393203:NJX393203 NTS393203:NTT393203 ODO393203:ODP393203 ONK393203:ONL393203 OXG393203:OXH393203 PHC393203:PHD393203 PQY393203:PQZ393203 QAU393203:QAV393203 QKQ393203:QKR393203 QUM393203:QUN393203 REI393203:REJ393203 ROE393203:ROF393203 RYA393203:RYB393203 SHW393203:SHX393203 SRS393203:SRT393203 TBO393203:TBP393203 TLK393203:TLL393203 TVG393203:TVH393203 UFC393203:UFD393203 UOY393203:UOZ393203 UYU393203:UYV393203 VIQ393203:VIR393203 VSM393203:VSN393203 WCI393203:WCJ393203 WME393203:WMF393203 WWA393203:WWB393203 S458745:T458745 JO458739:JP458739 TK458739:TL458739 ADG458739:ADH458739 ANC458739:AND458739 AWY458739:AWZ458739 BGU458739:BGV458739 BQQ458739:BQR458739 CAM458739:CAN458739 CKI458739:CKJ458739 CUE458739:CUF458739 DEA458739:DEB458739 DNW458739:DNX458739 DXS458739:DXT458739 EHO458739:EHP458739 ERK458739:ERL458739 FBG458739:FBH458739 FLC458739:FLD458739 FUY458739:FUZ458739 GEU458739:GEV458739 GOQ458739:GOR458739 GYM458739:GYN458739 HII458739:HIJ458739 HSE458739:HSF458739 ICA458739:ICB458739 ILW458739:ILX458739 IVS458739:IVT458739 JFO458739:JFP458739 JPK458739:JPL458739 JZG458739:JZH458739 KJC458739:KJD458739 KSY458739:KSZ458739 LCU458739:LCV458739 LMQ458739:LMR458739 LWM458739:LWN458739 MGI458739:MGJ458739 MQE458739:MQF458739 NAA458739:NAB458739 NJW458739:NJX458739 NTS458739:NTT458739 ODO458739:ODP458739 ONK458739:ONL458739 OXG458739:OXH458739 PHC458739:PHD458739 PQY458739:PQZ458739 QAU458739:QAV458739 QKQ458739:QKR458739 QUM458739:QUN458739 REI458739:REJ458739 ROE458739:ROF458739 RYA458739:RYB458739 SHW458739:SHX458739 SRS458739:SRT458739 TBO458739:TBP458739 TLK458739:TLL458739 TVG458739:TVH458739 UFC458739:UFD458739 UOY458739:UOZ458739 UYU458739:UYV458739 VIQ458739:VIR458739 VSM458739:VSN458739 WCI458739:WCJ458739 WME458739:WMF458739 WWA458739:WWB458739 S524281:T524281 JO524275:JP524275 TK524275:TL524275 ADG524275:ADH524275 ANC524275:AND524275 AWY524275:AWZ524275 BGU524275:BGV524275 BQQ524275:BQR524275 CAM524275:CAN524275 CKI524275:CKJ524275 CUE524275:CUF524275 DEA524275:DEB524275 DNW524275:DNX524275 DXS524275:DXT524275 EHO524275:EHP524275 ERK524275:ERL524275 FBG524275:FBH524275 FLC524275:FLD524275 FUY524275:FUZ524275 GEU524275:GEV524275 GOQ524275:GOR524275 GYM524275:GYN524275 HII524275:HIJ524275 HSE524275:HSF524275 ICA524275:ICB524275 ILW524275:ILX524275 IVS524275:IVT524275 JFO524275:JFP524275 JPK524275:JPL524275 JZG524275:JZH524275 KJC524275:KJD524275 KSY524275:KSZ524275 LCU524275:LCV524275 LMQ524275:LMR524275 LWM524275:LWN524275 MGI524275:MGJ524275 MQE524275:MQF524275 NAA524275:NAB524275 NJW524275:NJX524275 NTS524275:NTT524275 ODO524275:ODP524275 ONK524275:ONL524275 OXG524275:OXH524275 PHC524275:PHD524275 PQY524275:PQZ524275 QAU524275:QAV524275 QKQ524275:QKR524275 QUM524275:QUN524275 REI524275:REJ524275 ROE524275:ROF524275 RYA524275:RYB524275 SHW524275:SHX524275 SRS524275:SRT524275 TBO524275:TBP524275 TLK524275:TLL524275 TVG524275:TVH524275 UFC524275:UFD524275 UOY524275:UOZ524275 UYU524275:UYV524275 VIQ524275:VIR524275 VSM524275:VSN524275 WCI524275:WCJ524275 WME524275:WMF524275 WWA524275:WWB524275 S589817:T589817 JO589811:JP589811 TK589811:TL589811 ADG589811:ADH589811 ANC589811:AND589811 AWY589811:AWZ589811 BGU589811:BGV589811 BQQ589811:BQR589811 CAM589811:CAN589811 CKI589811:CKJ589811 CUE589811:CUF589811 DEA589811:DEB589811 DNW589811:DNX589811 DXS589811:DXT589811 EHO589811:EHP589811 ERK589811:ERL589811 FBG589811:FBH589811 FLC589811:FLD589811 FUY589811:FUZ589811 GEU589811:GEV589811 GOQ589811:GOR589811 GYM589811:GYN589811 HII589811:HIJ589811 HSE589811:HSF589811 ICA589811:ICB589811 ILW589811:ILX589811 IVS589811:IVT589811 JFO589811:JFP589811 JPK589811:JPL589811 JZG589811:JZH589811 KJC589811:KJD589811 KSY589811:KSZ589811 LCU589811:LCV589811 LMQ589811:LMR589811 LWM589811:LWN589811 MGI589811:MGJ589811 MQE589811:MQF589811 NAA589811:NAB589811 NJW589811:NJX589811 NTS589811:NTT589811 ODO589811:ODP589811 ONK589811:ONL589811 OXG589811:OXH589811 PHC589811:PHD589811 PQY589811:PQZ589811 QAU589811:QAV589811 QKQ589811:QKR589811 QUM589811:QUN589811 REI589811:REJ589811 ROE589811:ROF589811 RYA589811:RYB589811 SHW589811:SHX589811 SRS589811:SRT589811 TBO589811:TBP589811 TLK589811:TLL589811 TVG589811:TVH589811 UFC589811:UFD589811 UOY589811:UOZ589811 UYU589811:UYV589811 VIQ589811:VIR589811 VSM589811:VSN589811 WCI589811:WCJ589811 WME589811:WMF589811 WWA589811:WWB589811 S655353:T655353 JO655347:JP655347 TK655347:TL655347 ADG655347:ADH655347 ANC655347:AND655347 AWY655347:AWZ655347 BGU655347:BGV655347 BQQ655347:BQR655347 CAM655347:CAN655347 CKI655347:CKJ655347 CUE655347:CUF655347 DEA655347:DEB655347 DNW655347:DNX655347 DXS655347:DXT655347 EHO655347:EHP655347 ERK655347:ERL655347 FBG655347:FBH655347 FLC655347:FLD655347 FUY655347:FUZ655347 GEU655347:GEV655347 GOQ655347:GOR655347 GYM655347:GYN655347 HII655347:HIJ655347 HSE655347:HSF655347 ICA655347:ICB655347 ILW655347:ILX655347 IVS655347:IVT655347 JFO655347:JFP655347 JPK655347:JPL655347 JZG655347:JZH655347 KJC655347:KJD655347 KSY655347:KSZ655347 LCU655347:LCV655347 LMQ655347:LMR655347 LWM655347:LWN655347 MGI655347:MGJ655347 MQE655347:MQF655347 NAA655347:NAB655347 NJW655347:NJX655347 NTS655347:NTT655347 ODO655347:ODP655347 ONK655347:ONL655347 OXG655347:OXH655347 PHC655347:PHD655347 PQY655347:PQZ655347 QAU655347:QAV655347 QKQ655347:QKR655347 QUM655347:QUN655347 REI655347:REJ655347 ROE655347:ROF655347 RYA655347:RYB655347 SHW655347:SHX655347 SRS655347:SRT655347 TBO655347:TBP655347 TLK655347:TLL655347 TVG655347:TVH655347 UFC655347:UFD655347 UOY655347:UOZ655347 UYU655347:UYV655347 VIQ655347:VIR655347 VSM655347:VSN655347 WCI655347:WCJ655347 WME655347:WMF655347 WWA655347:WWB655347 S720889:T720889 JO720883:JP720883 TK720883:TL720883 ADG720883:ADH720883 ANC720883:AND720883 AWY720883:AWZ720883 BGU720883:BGV720883 BQQ720883:BQR720883 CAM720883:CAN720883 CKI720883:CKJ720883 CUE720883:CUF720883 DEA720883:DEB720883 DNW720883:DNX720883 DXS720883:DXT720883 EHO720883:EHP720883 ERK720883:ERL720883 FBG720883:FBH720883 FLC720883:FLD720883 FUY720883:FUZ720883 GEU720883:GEV720883 GOQ720883:GOR720883 GYM720883:GYN720883 HII720883:HIJ720883 HSE720883:HSF720883 ICA720883:ICB720883 ILW720883:ILX720883 IVS720883:IVT720883 JFO720883:JFP720883 JPK720883:JPL720883 JZG720883:JZH720883 KJC720883:KJD720883 KSY720883:KSZ720883 LCU720883:LCV720883 LMQ720883:LMR720883 LWM720883:LWN720883 MGI720883:MGJ720883 MQE720883:MQF720883 NAA720883:NAB720883 NJW720883:NJX720883 NTS720883:NTT720883 ODO720883:ODP720883 ONK720883:ONL720883 OXG720883:OXH720883 PHC720883:PHD720883 PQY720883:PQZ720883 QAU720883:QAV720883 QKQ720883:QKR720883 QUM720883:QUN720883 REI720883:REJ720883 ROE720883:ROF720883 RYA720883:RYB720883 SHW720883:SHX720883 SRS720883:SRT720883 TBO720883:TBP720883 TLK720883:TLL720883 TVG720883:TVH720883 UFC720883:UFD720883 UOY720883:UOZ720883 UYU720883:UYV720883 VIQ720883:VIR720883 VSM720883:VSN720883 WCI720883:WCJ720883 WME720883:WMF720883 WWA720883:WWB720883 S786425:T786425 JO786419:JP786419 TK786419:TL786419 ADG786419:ADH786419 ANC786419:AND786419 AWY786419:AWZ786419 BGU786419:BGV786419 BQQ786419:BQR786419 CAM786419:CAN786419 CKI786419:CKJ786419 CUE786419:CUF786419 DEA786419:DEB786419 DNW786419:DNX786419 DXS786419:DXT786419 EHO786419:EHP786419 ERK786419:ERL786419 FBG786419:FBH786419 FLC786419:FLD786419 FUY786419:FUZ786419 GEU786419:GEV786419 GOQ786419:GOR786419 GYM786419:GYN786419 HII786419:HIJ786419 HSE786419:HSF786419 ICA786419:ICB786419 ILW786419:ILX786419 IVS786419:IVT786419 JFO786419:JFP786419 JPK786419:JPL786419 JZG786419:JZH786419 KJC786419:KJD786419 KSY786419:KSZ786419 LCU786419:LCV786419 LMQ786419:LMR786419 LWM786419:LWN786419 MGI786419:MGJ786419 MQE786419:MQF786419 NAA786419:NAB786419 NJW786419:NJX786419 NTS786419:NTT786419 ODO786419:ODP786419 ONK786419:ONL786419 OXG786419:OXH786419 PHC786419:PHD786419 PQY786419:PQZ786419 QAU786419:QAV786419 QKQ786419:QKR786419 QUM786419:QUN786419 REI786419:REJ786419 ROE786419:ROF786419 RYA786419:RYB786419 SHW786419:SHX786419 SRS786419:SRT786419 TBO786419:TBP786419 TLK786419:TLL786419 TVG786419:TVH786419 UFC786419:UFD786419 UOY786419:UOZ786419 UYU786419:UYV786419 VIQ786419:VIR786419 VSM786419:VSN786419 WCI786419:WCJ786419 WME786419:WMF786419 WWA786419:WWB786419 S851961:T851961 JO851955:JP851955 TK851955:TL851955 ADG851955:ADH851955 ANC851955:AND851955 AWY851955:AWZ851955 BGU851955:BGV851955 BQQ851955:BQR851955 CAM851955:CAN851955 CKI851955:CKJ851955 CUE851955:CUF851955 DEA851955:DEB851955 DNW851955:DNX851955 DXS851955:DXT851955 EHO851955:EHP851955 ERK851955:ERL851955 FBG851955:FBH851955 FLC851955:FLD851955 FUY851955:FUZ851955 GEU851955:GEV851955 GOQ851955:GOR851955 GYM851955:GYN851955 HII851955:HIJ851955 HSE851955:HSF851955 ICA851955:ICB851955 ILW851955:ILX851955 IVS851955:IVT851955 JFO851955:JFP851955 JPK851955:JPL851955 JZG851955:JZH851955 KJC851955:KJD851955 KSY851955:KSZ851955 LCU851955:LCV851955 LMQ851955:LMR851955 LWM851955:LWN851955 MGI851955:MGJ851955 MQE851955:MQF851955 NAA851955:NAB851955 NJW851955:NJX851955 NTS851955:NTT851955 ODO851955:ODP851955 ONK851955:ONL851955 OXG851955:OXH851955 PHC851955:PHD851955 PQY851955:PQZ851955 QAU851955:QAV851955 QKQ851955:QKR851955 QUM851955:QUN851955 REI851955:REJ851955 ROE851955:ROF851955 RYA851955:RYB851955 SHW851955:SHX851955 SRS851955:SRT851955 TBO851955:TBP851955 TLK851955:TLL851955 TVG851955:TVH851955 UFC851955:UFD851955 UOY851955:UOZ851955 UYU851955:UYV851955 VIQ851955:VIR851955 VSM851955:VSN851955 WCI851955:WCJ851955 WME851955:WMF851955 WWA851955:WWB851955 S917497:T917497 JO917491:JP917491 TK917491:TL917491 ADG917491:ADH917491 ANC917491:AND917491 AWY917491:AWZ917491 BGU917491:BGV917491 BQQ917491:BQR917491 CAM917491:CAN917491 CKI917491:CKJ917491 CUE917491:CUF917491 DEA917491:DEB917491 DNW917491:DNX917491 DXS917491:DXT917491 EHO917491:EHP917491 ERK917491:ERL917491 FBG917491:FBH917491 FLC917491:FLD917491 FUY917491:FUZ917491 GEU917491:GEV917491 GOQ917491:GOR917491 GYM917491:GYN917491 HII917491:HIJ917491 HSE917491:HSF917491 ICA917491:ICB917491 ILW917491:ILX917491 IVS917491:IVT917491 JFO917491:JFP917491 JPK917491:JPL917491 JZG917491:JZH917491 KJC917491:KJD917491 KSY917491:KSZ917491 LCU917491:LCV917491 LMQ917491:LMR917491 LWM917491:LWN917491 MGI917491:MGJ917491 MQE917491:MQF917491 NAA917491:NAB917491 NJW917491:NJX917491 NTS917491:NTT917491 ODO917491:ODP917491 ONK917491:ONL917491 OXG917491:OXH917491 PHC917491:PHD917491 PQY917491:PQZ917491 QAU917491:QAV917491 QKQ917491:QKR917491 QUM917491:QUN917491 REI917491:REJ917491 ROE917491:ROF917491 RYA917491:RYB917491 SHW917491:SHX917491 SRS917491:SRT917491 TBO917491:TBP917491 TLK917491:TLL917491 TVG917491:TVH917491 UFC917491:UFD917491 UOY917491:UOZ917491 UYU917491:UYV917491 VIQ917491:VIR917491 VSM917491:VSN917491 WCI917491:WCJ917491 WME917491:WMF917491 WWA917491:WWB917491 S983033:T983033 JO983027:JP983027 TK983027:TL983027 ADG983027:ADH983027 ANC983027:AND983027 AWY983027:AWZ983027 BGU983027:BGV983027 BQQ983027:BQR983027 CAM983027:CAN983027 CKI983027:CKJ983027 CUE983027:CUF983027 DEA983027:DEB983027 DNW983027:DNX983027 DXS983027:DXT983027 EHO983027:EHP983027 ERK983027:ERL983027 FBG983027:FBH983027 FLC983027:FLD983027 FUY983027:FUZ983027 GEU983027:GEV983027 GOQ983027:GOR983027 GYM983027:GYN983027 HII983027:HIJ983027 HSE983027:HSF983027 ICA983027:ICB983027 ILW983027:ILX983027 IVS983027:IVT983027 JFO983027:JFP983027 JPK983027:JPL983027 JZG983027:JZH983027 KJC983027:KJD983027 KSY983027:KSZ983027 LCU983027:LCV983027 LMQ983027:LMR983027 LWM983027:LWN983027 MGI983027:MGJ983027 MQE983027:MQF983027 NAA983027:NAB983027 NJW983027:NJX983027 NTS983027:NTT983027 ODO983027:ODP983027 ONK983027:ONL983027 OXG983027:OXH983027 PHC983027:PHD983027 PQY983027:PQZ983027 QAU983027:QAV983027 QKQ983027:QKR983027 QUM983027:QUN983027 REI983027:REJ983027 ROE983027:ROF983027 RYA983027:RYB983027 SHW983027:SHX983027 SRS983027:SRT983027 TBO983027:TBP983027 TLK983027:TLL983027 TVG983027:TVH983027 UFC983027:UFD983027 UOY983027:UOZ983027 UYU983027:UYV983027 VIQ983027:VIR983027 VSM983027:VSN983027 WCI983027:WCJ983027 WME983027:WMF983027 S7" xr:uid="{00000000-0002-0000-0300-000005000000}">
      <formula1>$AB$7:$AB$9</formula1>
    </dataValidation>
    <dataValidation type="list" allowBlank="1" showInputMessage="1" sqref="E13:I13 R13 E983037:H983037 I917503 E917501:H917501 I851967 E851965:H851965 I786431 E786429:H786429 I720895 E720893:H720893 I655359 E655357:H655357 I589823 E589821:H589821 I524287 E524285:H524285 I458751 E458749:H458749 I393215 E393213:H393213 I327679 E327677:H327677 I262143 E262141:H262141 I196607 E196605:H196605 I131071 E131069:H131069 I65535 E65533:H65533 JA13:JE13 SW13:TA13 ACS13:ACW13 AMO13:AMS13 AWK13:AWO13 BGG13:BGK13 BQC13:BQG13 BZY13:CAC13 CJU13:CJY13 CTQ13:CTU13 DDM13:DDQ13 DNI13:DNM13 DXE13:DXI13 EHA13:EHE13 EQW13:ERA13 FAS13:FAW13 FKO13:FKS13 FUK13:FUO13 GEG13:GEK13 GOC13:GOG13 GXY13:GYC13 HHU13:HHY13 HRQ13:HRU13 IBM13:IBQ13 ILI13:ILM13 IVE13:IVI13 JFA13:JFE13 JOW13:JPA13 JYS13:JYW13 KIO13:KIS13 KSK13:KSO13 LCG13:LCK13 LMC13:LMG13 LVY13:LWC13 MFU13:MFY13 MPQ13:MPU13 MZM13:MZQ13 NJI13:NJM13 NTE13:NTI13 ODA13:ODE13 OMW13:ONA13 OWS13:OWW13 PGO13:PGS13 PQK13:PQO13 QAG13:QAK13 QKC13:QKG13 QTY13:QUC13 RDU13:RDY13 RNQ13:RNU13 RXM13:RXQ13 SHI13:SHM13 SRE13:SRI13 TBA13:TBE13 TKW13:TLA13 TUS13:TUW13 UEO13:UES13 UOK13:UOO13 UYG13:UYK13 VIC13:VIG13 VRY13:VSC13 WBU13:WBY13 WLQ13:WLU13 WVM13:WVQ13 JA65529:JE65529 SW65529:TA65529 ACS65529:ACW65529 AMO65529:AMS65529 AWK65529:AWO65529 BGG65529:BGK65529 BQC65529:BQG65529 BZY65529:CAC65529 CJU65529:CJY65529 CTQ65529:CTU65529 DDM65529:DDQ65529 DNI65529:DNM65529 DXE65529:DXI65529 EHA65529:EHE65529 EQW65529:ERA65529 FAS65529:FAW65529 FKO65529:FKS65529 FUK65529:FUO65529 GEG65529:GEK65529 GOC65529:GOG65529 GXY65529:GYC65529 HHU65529:HHY65529 HRQ65529:HRU65529 IBM65529:IBQ65529 ILI65529:ILM65529 IVE65529:IVI65529 JFA65529:JFE65529 JOW65529:JPA65529 JYS65529:JYW65529 KIO65529:KIS65529 KSK65529:KSO65529 LCG65529:LCK65529 LMC65529:LMG65529 LVY65529:LWC65529 MFU65529:MFY65529 MPQ65529:MPU65529 MZM65529:MZQ65529 NJI65529:NJM65529 NTE65529:NTI65529 ODA65529:ODE65529 OMW65529:ONA65529 OWS65529:OWW65529 PGO65529:PGS65529 PQK65529:PQO65529 QAG65529:QAK65529 QKC65529:QKG65529 QTY65529:QUC65529 RDU65529:RDY65529 RNQ65529:RNU65529 RXM65529:RXQ65529 SHI65529:SHM65529 SRE65529:SRI65529 TBA65529:TBE65529 TKW65529:TLA65529 TUS65529:TUW65529 UEO65529:UES65529 UOK65529:UOO65529 UYG65529:UYK65529 VIC65529:VIG65529 VRY65529:VSC65529 WBU65529:WBY65529 WLQ65529:WLU65529 WVM65529:WVQ65529 JA131065:JE131065 SW131065:TA131065 ACS131065:ACW131065 AMO131065:AMS131065 AWK131065:AWO131065 BGG131065:BGK131065 BQC131065:BQG131065 BZY131065:CAC131065 CJU131065:CJY131065 CTQ131065:CTU131065 DDM131065:DDQ131065 DNI131065:DNM131065 DXE131065:DXI131065 EHA131065:EHE131065 EQW131065:ERA131065 FAS131065:FAW131065 FKO131065:FKS131065 FUK131065:FUO131065 GEG131065:GEK131065 GOC131065:GOG131065 GXY131065:GYC131065 HHU131065:HHY131065 HRQ131065:HRU131065 IBM131065:IBQ131065 ILI131065:ILM131065 IVE131065:IVI131065 JFA131065:JFE131065 JOW131065:JPA131065 JYS131065:JYW131065 KIO131065:KIS131065 KSK131065:KSO131065 LCG131065:LCK131065 LMC131065:LMG131065 LVY131065:LWC131065 MFU131065:MFY131065 MPQ131065:MPU131065 MZM131065:MZQ131065 NJI131065:NJM131065 NTE131065:NTI131065 ODA131065:ODE131065 OMW131065:ONA131065 OWS131065:OWW131065 PGO131065:PGS131065 PQK131065:PQO131065 QAG131065:QAK131065 QKC131065:QKG131065 QTY131065:QUC131065 RDU131065:RDY131065 RNQ131065:RNU131065 RXM131065:RXQ131065 SHI131065:SHM131065 SRE131065:SRI131065 TBA131065:TBE131065 TKW131065:TLA131065 TUS131065:TUW131065 UEO131065:UES131065 UOK131065:UOO131065 UYG131065:UYK131065 VIC131065:VIG131065 VRY131065:VSC131065 WBU131065:WBY131065 WLQ131065:WLU131065 WVM131065:WVQ131065 JA196601:JE196601 SW196601:TA196601 ACS196601:ACW196601 AMO196601:AMS196601 AWK196601:AWO196601 BGG196601:BGK196601 BQC196601:BQG196601 BZY196601:CAC196601 CJU196601:CJY196601 CTQ196601:CTU196601 DDM196601:DDQ196601 DNI196601:DNM196601 DXE196601:DXI196601 EHA196601:EHE196601 EQW196601:ERA196601 FAS196601:FAW196601 FKO196601:FKS196601 FUK196601:FUO196601 GEG196601:GEK196601 GOC196601:GOG196601 GXY196601:GYC196601 HHU196601:HHY196601 HRQ196601:HRU196601 IBM196601:IBQ196601 ILI196601:ILM196601 IVE196601:IVI196601 JFA196601:JFE196601 JOW196601:JPA196601 JYS196601:JYW196601 KIO196601:KIS196601 KSK196601:KSO196601 LCG196601:LCK196601 LMC196601:LMG196601 LVY196601:LWC196601 MFU196601:MFY196601 MPQ196601:MPU196601 MZM196601:MZQ196601 NJI196601:NJM196601 NTE196601:NTI196601 ODA196601:ODE196601 OMW196601:ONA196601 OWS196601:OWW196601 PGO196601:PGS196601 PQK196601:PQO196601 QAG196601:QAK196601 QKC196601:QKG196601 QTY196601:QUC196601 RDU196601:RDY196601 RNQ196601:RNU196601 RXM196601:RXQ196601 SHI196601:SHM196601 SRE196601:SRI196601 TBA196601:TBE196601 TKW196601:TLA196601 TUS196601:TUW196601 UEO196601:UES196601 UOK196601:UOO196601 UYG196601:UYK196601 VIC196601:VIG196601 VRY196601:VSC196601 WBU196601:WBY196601 WLQ196601:WLU196601 WVM196601:WVQ196601 JA262137:JE262137 SW262137:TA262137 ACS262137:ACW262137 AMO262137:AMS262137 AWK262137:AWO262137 BGG262137:BGK262137 BQC262137:BQG262137 BZY262137:CAC262137 CJU262137:CJY262137 CTQ262137:CTU262137 DDM262137:DDQ262137 DNI262137:DNM262137 DXE262137:DXI262137 EHA262137:EHE262137 EQW262137:ERA262137 FAS262137:FAW262137 FKO262137:FKS262137 FUK262137:FUO262137 GEG262137:GEK262137 GOC262137:GOG262137 GXY262137:GYC262137 HHU262137:HHY262137 HRQ262137:HRU262137 IBM262137:IBQ262137 ILI262137:ILM262137 IVE262137:IVI262137 JFA262137:JFE262137 JOW262137:JPA262137 JYS262137:JYW262137 KIO262137:KIS262137 KSK262137:KSO262137 LCG262137:LCK262137 LMC262137:LMG262137 LVY262137:LWC262137 MFU262137:MFY262137 MPQ262137:MPU262137 MZM262137:MZQ262137 NJI262137:NJM262137 NTE262137:NTI262137 ODA262137:ODE262137 OMW262137:ONA262137 OWS262137:OWW262137 PGO262137:PGS262137 PQK262137:PQO262137 QAG262137:QAK262137 QKC262137:QKG262137 QTY262137:QUC262137 RDU262137:RDY262137 RNQ262137:RNU262137 RXM262137:RXQ262137 SHI262137:SHM262137 SRE262137:SRI262137 TBA262137:TBE262137 TKW262137:TLA262137 TUS262137:TUW262137 UEO262137:UES262137 UOK262137:UOO262137 UYG262137:UYK262137 VIC262137:VIG262137 VRY262137:VSC262137 WBU262137:WBY262137 WLQ262137:WLU262137 WVM262137:WVQ262137 JA327673:JE327673 SW327673:TA327673 ACS327673:ACW327673 AMO327673:AMS327673 AWK327673:AWO327673 BGG327673:BGK327673 BQC327673:BQG327673 BZY327673:CAC327673 CJU327673:CJY327673 CTQ327673:CTU327673 DDM327673:DDQ327673 DNI327673:DNM327673 DXE327673:DXI327673 EHA327673:EHE327673 EQW327673:ERA327673 FAS327673:FAW327673 FKO327673:FKS327673 FUK327673:FUO327673 GEG327673:GEK327673 GOC327673:GOG327673 GXY327673:GYC327673 HHU327673:HHY327673 HRQ327673:HRU327673 IBM327673:IBQ327673 ILI327673:ILM327673 IVE327673:IVI327673 JFA327673:JFE327673 JOW327673:JPA327673 JYS327673:JYW327673 KIO327673:KIS327673 KSK327673:KSO327673 LCG327673:LCK327673 LMC327673:LMG327673 LVY327673:LWC327673 MFU327673:MFY327673 MPQ327673:MPU327673 MZM327673:MZQ327673 NJI327673:NJM327673 NTE327673:NTI327673 ODA327673:ODE327673 OMW327673:ONA327673 OWS327673:OWW327673 PGO327673:PGS327673 PQK327673:PQO327673 QAG327673:QAK327673 QKC327673:QKG327673 QTY327673:QUC327673 RDU327673:RDY327673 RNQ327673:RNU327673 RXM327673:RXQ327673 SHI327673:SHM327673 SRE327673:SRI327673 TBA327673:TBE327673 TKW327673:TLA327673 TUS327673:TUW327673 UEO327673:UES327673 UOK327673:UOO327673 UYG327673:UYK327673 VIC327673:VIG327673 VRY327673:VSC327673 WBU327673:WBY327673 WLQ327673:WLU327673 WVM327673:WVQ327673 JA393209:JE393209 SW393209:TA393209 ACS393209:ACW393209 AMO393209:AMS393209 AWK393209:AWO393209 BGG393209:BGK393209 BQC393209:BQG393209 BZY393209:CAC393209 CJU393209:CJY393209 CTQ393209:CTU393209 DDM393209:DDQ393209 DNI393209:DNM393209 DXE393209:DXI393209 EHA393209:EHE393209 EQW393209:ERA393209 FAS393209:FAW393209 FKO393209:FKS393209 FUK393209:FUO393209 GEG393209:GEK393209 GOC393209:GOG393209 GXY393209:GYC393209 HHU393209:HHY393209 HRQ393209:HRU393209 IBM393209:IBQ393209 ILI393209:ILM393209 IVE393209:IVI393209 JFA393209:JFE393209 JOW393209:JPA393209 JYS393209:JYW393209 KIO393209:KIS393209 KSK393209:KSO393209 LCG393209:LCK393209 LMC393209:LMG393209 LVY393209:LWC393209 MFU393209:MFY393209 MPQ393209:MPU393209 MZM393209:MZQ393209 NJI393209:NJM393209 NTE393209:NTI393209 ODA393209:ODE393209 OMW393209:ONA393209 OWS393209:OWW393209 PGO393209:PGS393209 PQK393209:PQO393209 QAG393209:QAK393209 QKC393209:QKG393209 QTY393209:QUC393209 RDU393209:RDY393209 RNQ393209:RNU393209 RXM393209:RXQ393209 SHI393209:SHM393209 SRE393209:SRI393209 TBA393209:TBE393209 TKW393209:TLA393209 TUS393209:TUW393209 UEO393209:UES393209 UOK393209:UOO393209 UYG393209:UYK393209 VIC393209:VIG393209 VRY393209:VSC393209 WBU393209:WBY393209 WLQ393209:WLU393209 WVM393209:WVQ393209 JA458745:JE458745 SW458745:TA458745 ACS458745:ACW458745 AMO458745:AMS458745 AWK458745:AWO458745 BGG458745:BGK458745 BQC458745:BQG458745 BZY458745:CAC458745 CJU458745:CJY458745 CTQ458745:CTU458745 DDM458745:DDQ458745 DNI458745:DNM458745 DXE458745:DXI458745 EHA458745:EHE458745 EQW458745:ERA458745 FAS458745:FAW458745 FKO458745:FKS458745 FUK458745:FUO458745 GEG458745:GEK458745 GOC458745:GOG458745 GXY458745:GYC458745 HHU458745:HHY458745 HRQ458745:HRU458745 IBM458745:IBQ458745 ILI458745:ILM458745 IVE458745:IVI458745 JFA458745:JFE458745 JOW458745:JPA458745 JYS458745:JYW458745 KIO458745:KIS458745 KSK458745:KSO458745 LCG458745:LCK458745 LMC458745:LMG458745 LVY458745:LWC458745 MFU458745:MFY458745 MPQ458745:MPU458745 MZM458745:MZQ458745 NJI458745:NJM458745 NTE458745:NTI458745 ODA458745:ODE458745 OMW458745:ONA458745 OWS458745:OWW458745 PGO458745:PGS458745 PQK458745:PQO458745 QAG458745:QAK458745 QKC458745:QKG458745 QTY458745:QUC458745 RDU458745:RDY458745 RNQ458745:RNU458745 RXM458745:RXQ458745 SHI458745:SHM458745 SRE458745:SRI458745 TBA458745:TBE458745 TKW458745:TLA458745 TUS458745:TUW458745 UEO458745:UES458745 UOK458745:UOO458745 UYG458745:UYK458745 VIC458745:VIG458745 VRY458745:VSC458745 WBU458745:WBY458745 WLQ458745:WLU458745 WVM458745:WVQ458745 JA524281:JE524281 SW524281:TA524281 ACS524281:ACW524281 AMO524281:AMS524281 AWK524281:AWO524281 BGG524281:BGK524281 BQC524281:BQG524281 BZY524281:CAC524281 CJU524281:CJY524281 CTQ524281:CTU524281 DDM524281:DDQ524281 DNI524281:DNM524281 DXE524281:DXI524281 EHA524281:EHE524281 EQW524281:ERA524281 FAS524281:FAW524281 FKO524281:FKS524281 FUK524281:FUO524281 GEG524281:GEK524281 GOC524281:GOG524281 GXY524281:GYC524281 HHU524281:HHY524281 HRQ524281:HRU524281 IBM524281:IBQ524281 ILI524281:ILM524281 IVE524281:IVI524281 JFA524281:JFE524281 JOW524281:JPA524281 JYS524281:JYW524281 KIO524281:KIS524281 KSK524281:KSO524281 LCG524281:LCK524281 LMC524281:LMG524281 LVY524281:LWC524281 MFU524281:MFY524281 MPQ524281:MPU524281 MZM524281:MZQ524281 NJI524281:NJM524281 NTE524281:NTI524281 ODA524281:ODE524281 OMW524281:ONA524281 OWS524281:OWW524281 PGO524281:PGS524281 PQK524281:PQO524281 QAG524281:QAK524281 QKC524281:QKG524281 QTY524281:QUC524281 RDU524281:RDY524281 RNQ524281:RNU524281 RXM524281:RXQ524281 SHI524281:SHM524281 SRE524281:SRI524281 TBA524281:TBE524281 TKW524281:TLA524281 TUS524281:TUW524281 UEO524281:UES524281 UOK524281:UOO524281 UYG524281:UYK524281 VIC524281:VIG524281 VRY524281:VSC524281 WBU524281:WBY524281 WLQ524281:WLU524281 WVM524281:WVQ524281 JA589817:JE589817 SW589817:TA589817 ACS589817:ACW589817 AMO589817:AMS589817 AWK589817:AWO589817 BGG589817:BGK589817 BQC589817:BQG589817 BZY589817:CAC589817 CJU589817:CJY589817 CTQ589817:CTU589817 DDM589817:DDQ589817 DNI589817:DNM589817 DXE589817:DXI589817 EHA589817:EHE589817 EQW589817:ERA589817 FAS589817:FAW589817 FKO589817:FKS589817 FUK589817:FUO589817 GEG589817:GEK589817 GOC589817:GOG589817 GXY589817:GYC589817 HHU589817:HHY589817 HRQ589817:HRU589817 IBM589817:IBQ589817 ILI589817:ILM589817 IVE589817:IVI589817 JFA589817:JFE589817 JOW589817:JPA589817 JYS589817:JYW589817 KIO589817:KIS589817 KSK589817:KSO589817 LCG589817:LCK589817 LMC589817:LMG589817 LVY589817:LWC589817 MFU589817:MFY589817 MPQ589817:MPU589817 MZM589817:MZQ589817 NJI589817:NJM589817 NTE589817:NTI589817 ODA589817:ODE589817 OMW589817:ONA589817 OWS589817:OWW589817 PGO589817:PGS589817 PQK589817:PQO589817 QAG589817:QAK589817 QKC589817:QKG589817 QTY589817:QUC589817 RDU589817:RDY589817 RNQ589817:RNU589817 RXM589817:RXQ589817 SHI589817:SHM589817 SRE589817:SRI589817 TBA589817:TBE589817 TKW589817:TLA589817 TUS589817:TUW589817 UEO589817:UES589817 UOK589817:UOO589817 UYG589817:UYK589817 VIC589817:VIG589817 VRY589817:VSC589817 WBU589817:WBY589817 WLQ589817:WLU589817 WVM589817:WVQ589817 JA655353:JE655353 SW655353:TA655353 ACS655353:ACW655353 AMO655353:AMS655353 AWK655353:AWO655353 BGG655353:BGK655353 BQC655353:BQG655353 BZY655353:CAC655353 CJU655353:CJY655353 CTQ655353:CTU655353 DDM655353:DDQ655353 DNI655353:DNM655353 DXE655353:DXI655353 EHA655353:EHE655353 EQW655353:ERA655353 FAS655353:FAW655353 FKO655353:FKS655353 FUK655353:FUO655353 GEG655353:GEK655353 GOC655353:GOG655353 GXY655353:GYC655353 HHU655353:HHY655353 HRQ655353:HRU655353 IBM655353:IBQ655353 ILI655353:ILM655353 IVE655353:IVI655353 JFA655353:JFE655353 JOW655353:JPA655353 JYS655353:JYW655353 KIO655353:KIS655353 KSK655353:KSO655353 LCG655353:LCK655353 LMC655353:LMG655353 LVY655353:LWC655353 MFU655353:MFY655353 MPQ655353:MPU655353 MZM655353:MZQ655353 NJI655353:NJM655353 NTE655353:NTI655353 ODA655353:ODE655353 OMW655353:ONA655353 OWS655353:OWW655353 PGO655353:PGS655353 PQK655353:PQO655353 QAG655353:QAK655353 QKC655353:QKG655353 QTY655353:QUC655353 RDU655353:RDY655353 RNQ655353:RNU655353 RXM655353:RXQ655353 SHI655353:SHM655353 SRE655353:SRI655353 TBA655353:TBE655353 TKW655353:TLA655353 TUS655353:TUW655353 UEO655353:UES655353 UOK655353:UOO655353 UYG655353:UYK655353 VIC655353:VIG655353 VRY655353:VSC655353 WBU655353:WBY655353 WLQ655353:WLU655353 WVM655353:WVQ655353 JA720889:JE720889 SW720889:TA720889 ACS720889:ACW720889 AMO720889:AMS720889 AWK720889:AWO720889 BGG720889:BGK720889 BQC720889:BQG720889 BZY720889:CAC720889 CJU720889:CJY720889 CTQ720889:CTU720889 DDM720889:DDQ720889 DNI720889:DNM720889 DXE720889:DXI720889 EHA720889:EHE720889 EQW720889:ERA720889 FAS720889:FAW720889 FKO720889:FKS720889 FUK720889:FUO720889 GEG720889:GEK720889 GOC720889:GOG720889 GXY720889:GYC720889 HHU720889:HHY720889 HRQ720889:HRU720889 IBM720889:IBQ720889 ILI720889:ILM720889 IVE720889:IVI720889 JFA720889:JFE720889 JOW720889:JPA720889 JYS720889:JYW720889 KIO720889:KIS720889 KSK720889:KSO720889 LCG720889:LCK720889 LMC720889:LMG720889 LVY720889:LWC720889 MFU720889:MFY720889 MPQ720889:MPU720889 MZM720889:MZQ720889 NJI720889:NJM720889 NTE720889:NTI720889 ODA720889:ODE720889 OMW720889:ONA720889 OWS720889:OWW720889 PGO720889:PGS720889 PQK720889:PQO720889 QAG720889:QAK720889 QKC720889:QKG720889 QTY720889:QUC720889 RDU720889:RDY720889 RNQ720889:RNU720889 RXM720889:RXQ720889 SHI720889:SHM720889 SRE720889:SRI720889 TBA720889:TBE720889 TKW720889:TLA720889 TUS720889:TUW720889 UEO720889:UES720889 UOK720889:UOO720889 UYG720889:UYK720889 VIC720889:VIG720889 VRY720889:VSC720889 WBU720889:WBY720889 WLQ720889:WLU720889 WVM720889:WVQ720889 JA786425:JE786425 SW786425:TA786425 ACS786425:ACW786425 AMO786425:AMS786425 AWK786425:AWO786425 BGG786425:BGK786425 BQC786425:BQG786425 BZY786425:CAC786425 CJU786425:CJY786425 CTQ786425:CTU786425 DDM786425:DDQ786425 DNI786425:DNM786425 DXE786425:DXI786425 EHA786425:EHE786425 EQW786425:ERA786425 FAS786425:FAW786425 FKO786425:FKS786425 FUK786425:FUO786425 GEG786425:GEK786425 GOC786425:GOG786425 GXY786425:GYC786425 HHU786425:HHY786425 HRQ786425:HRU786425 IBM786425:IBQ786425 ILI786425:ILM786425 IVE786425:IVI786425 JFA786425:JFE786425 JOW786425:JPA786425 JYS786425:JYW786425 KIO786425:KIS786425 KSK786425:KSO786425 LCG786425:LCK786425 LMC786425:LMG786425 LVY786425:LWC786425 MFU786425:MFY786425 MPQ786425:MPU786425 MZM786425:MZQ786425 NJI786425:NJM786425 NTE786425:NTI786425 ODA786425:ODE786425 OMW786425:ONA786425 OWS786425:OWW786425 PGO786425:PGS786425 PQK786425:PQO786425 QAG786425:QAK786425 QKC786425:QKG786425 QTY786425:QUC786425 RDU786425:RDY786425 RNQ786425:RNU786425 RXM786425:RXQ786425 SHI786425:SHM786425 SRE786425:SRI786425 TBA786425:TBE786425 TKW786425:TLA786425 TUS786425:TUW786425 UEO786425:UES786425 UOK786425:UOO786425 UYG786425:UYK786425 VIC786425:VIG786425 VRY786425:VSC786425 WBU786425:WBY786425 WLQ786425:WLU786425 WVM786425:WVQ786425 JA851961:JE851961 SW851961:TA851961 ACS851961:ACW851961 AMO851961:AMS851961 AWK851961:AWO851961 BGG851961:BGK851961 BQC851961:BQG851961 BZY851961:CAC851961 CJU851961:CJY851961 CTQ851961:CTU851961 DDM851961:DDQ851961 DNI851961:DNM851961 DXE851961:DXI851961 EHA851961:EHE851961 EQW851961:ERA851961 FAS851961:FAW851961 FKO851961:FKS851961 FUK851961:FUO851961 GEG851961:GEK851961 GOC851961:GOG851961 GXY851961:GYC851961 HHU851961:HHY851961 HRQ851961:HRU851961 IBM851961:IBQ851961 ILI851961:ILM851961 IVE851961:IVI851961 JFA851961:JFE851961 JOW851961:JPA851961 JYS851961:JYW851961 KIO851961:KIS851961 KSK851961:KSO851961 LCG851961:LCK851961 LMC851961:LMG851961 LVY851961:LWC851961 MFU851961:MFY851961 MPQ851961:MPU851961 MZM851961:MZQ851961 NJI851961:NJM851961 NTE851961:NTI851961 ODA851961:ODE851961 OMW851961:ONA851961 OWS851961:OWW851961 PGO851961:PGS851961 PQK851961:PQO851961 QAG851961:QAK851961 QKC851961:QKG851961 QTY851961:QUC851961 RDU851961:RDY851961 RNQ851961:RNU851961 RXM851961:RXQ851961 SHI851961:SHM851961 SRE851961:SRI851961 TBA851961:TBE851961 TKW851961:TLA851961 TUS851961:TUW851961 UEO851961:UES851961 UOK851961:UOO851961 UYG851961:UYK851961 VIC851961:VIG851961 VRY851961:VSC851961 WBU851961:WBY851961 WLQ851961:WLU851961 WVM851961:WVQ851961 JA917497:JE917497 SW917497:TA917497 ACS917497:ACW917497 AMO917497:AMS917497 AWK917497:AWO917497 BGG917497:BGK917497 BQC917497:BQG917497 BZY917497:CAC917497 CJU917497:CJY917497 CTQ917497:CTU917497 DDM917497:DDQ917497 DNI917497:DNM917497 DXE917497:DXI917497 EHA917497:EHE917497 EQW917497:ERA917497 FAS917497:FAW917497 FKO917497:FKS917497 FUK917497:FUO917497 GEG917497:GEK917497 GOC917497:GOG917497 GXY917497:GYC917497 HHU917497:HHY917497 HRQ917497:HRU917497 IBM917497:IBQ917497 ILI917497:ILM917497 IVE917497:IVI917497 JFA917497:JFE917497 JOW917497:JPA917497 JYS917497:JYW917497 KIO917497:KIS917497 KSK917497:KSO917497 LCG917497:LCK917497 LMC917497:LMG917497 LVY917497:LWC917497 MFU917497:MFY917497 MPQ917497:MPU917497 MZM917497:MZQ917497 NJI917497:NJM917497 NTE917497:NTI917497 ODA917497:ODE917497 OMW917497:ONA917497 OWS917497:OWW917497 PGO917497:PGS917497 PQK917497:PQO917497 QAG917497:QAK917497 QKC917497:QKG917497 QTY917497:QUC917497 RDU917497:RDY917497 RNQ917497:RNU917497 RXM917497:RXQ917497 SHI917497:SHM917497 SRE917497:SRI917497 TBA917497:TBE917497 TKW917497:TLA917497 TUS917497:TUW917497 UEO917497:UES917497 UOK917497:UOO917497 UYG917497:UYK917497 VIC917497:VIG917497 VRY917497:VSC917497 WBU917497:WBY917497 WLQ917497:WLU917497 WVM917497:WVQ917497 JA983033:JE983033 SW983033:TA983033 ACS983033:ACW983033 AMO983033:AMS983033 AWK983033:AWO983033 BGG983033:BGK983033 BQC983033:BQG983033 BZY983033:CAC983033 CJU983033:CJY983033 CTQ983033:CTU983033 DDM983033:DDQ983033 DNI983033:DNM983033 DXE983033:DXI983033 EHA983033:EHE983033 EQW983033:ERA983033 FAS983033:FAW983033 FKO983033:FKS983033 FUK983033:FUO983033 GEG983033:GEK983033 GOC983033:GOG983033 GXY983033:GYC983033 HHU983033:HHY983033 HRQ983033:HRU983033 IBM983033:IBQ983033 ILI983033:ILM983033 IVE983033:IVI983033 JFA983033:JFE983033 JOW983033:JPA983033 JYS983033:JYW983033 KIO983033:KIS983033 KSK983033:KSO983033 LCG983033:LCK983033 LMC983033:LMG983033 LVY983033:LWC983033 MFU983033:MFY983033 MPQ983033:MPU983033 MZM983033:MZQ983033 NJI983033:NJM983033 NTE983033:NTI983033 ODA983033:ODE983033 OMW983033:ONA983033 OWS983033:OWW983033 PGO983033:PGS983033 PQK983033:PQO983033 QAG983033:QAK983033 QKC983033:QKG983033 QTY983033:QUC983033 RDU983033:RDY983033 RNQ983033:RNU983033 RXM983033:RXQ983033 SHI983033:SHM983033 SRE983033:SRI983033 TBA983033:TBE983033 TKW983033:TLA983033 TUS983033:TUW983033 UEO983033:UES983033 UOK983033:UOO983033 UYG983033:UYK983033 VIC983033:VIG983033 VRY983033:VSC983033 WBU983033:WBY983033 WLQ983033:WLU983033 WVM983033:WVQ983033 I983039 JN13:JP13 TJ13:TL13 ADF13:ADH13 ANB13:AND13 AWX13:AWZ13 BGT13:BGV13 BQP13:BQR13 CAL13:CAN13 CKH13:CKJ13 CUD13:CUF13 DDZ13:DEB13 DNV13:DNX13 DXR13:DXT13 EHN13:EHP13 ERJ13:ERL13 FBF13:FBH13 FLB13:FLD13 FUX13:FUZ13 GET13:GEV13 GOP13:GOR13 GYL13:GYN13 HIH13:HIJ13 HSD13:HSF13 IBZ13:ICB13 ILV13:ILX13 IVR13:IVT13 JFN13:JFP13 JPJ13:JPL13 JZF13:JZH13 KJB13:KJD13 KSX13:KSZ13 LCT13:LCV13 LMP13:LMR13 LWL13:LWN13 MGH13:MGJ13 MQD13:MQF13 MZZ13:NAB13 NJV13:NJX13 NTR13:NTT13 ODN13:ODP13 ONJ13:ONL13 OXF13:OXH13 PHB13:PHD13 PQX13:PQZ13 QAT13:QAV13 QKP13:QKR13 QUL13:QUN13 REH13:REJ13 ROD13:ROF13 RXZ13:RYB13 SHV13:SHX13 SRR13:SRT13 TBN13:TBP13 TLJ13:TLL13 TVF13:TVH13 UFB13:UFD13 UOX13:UOZ13 UYT13:UYV13 VIP13:VIR13 VSL13:VSN13 WCH13:WCJ13 WMD13:WMF13 WVZ13:WWB13 R65535:T65535 JN65529:JP65529 TJ65529:TL65529 ADF65529:ADH65529 ANB65529:AND65529 AWX65529:AWZ65529 BGT65529:BGV65529 BQP65529:BQR65529 CAL65529:CAN65529 CKH65529:CKJ65529 CUD65529:CUF65529 DDZ65529:DEB65529 DNV65529:DNX65529 DXR65529:DXT65529 EHN65529:EHP65529 ERJ65529:ERL65529 FBF65529:FBH65529 FLB65529:FLD65529 FUX65529:FUZ65529 GET65529:GEV65529 GOP65529:GOR65529 GYL65529:GYN65529 HIH65529:HIJ65529 HSD65529:HSF65529 IBZ65529:ICB65529 ILV65529:ILX65529 IVR65529:IVT65529 JFN65529:JFP65529 JPJ65529:JPL65529 JZF65529:JZH65529 KJB65529:KJD65529 KSX65529:KSZ65529 LCT65529:LCV65529 LMP65529:LMR65529 LWL65529:LWN65529 MGH65529:MGJ65529 MQD65529:MQF65529 MZZ65529:NAB65529 NJV65529:NJX65529 NTR65529:NTT65529 ODN65529:ODP65529 ONJ65529:ONL65529 OXF65529:OXH65529 PHB65529:PHD65529 PQX65529:PQZ65529 QAT65529:QAV65529 QKP65529:QKR65529 QUL65529:QUN65529 REH65529:REJ65529 ROD65529:ROF65529 RXZ65529:RYB65529 SHV65529:SHX65529 SRR65529:SRT65529 TBN65529:TBP65529 TLJ65529:TLL65529 TVF65529:TVH65529 UFB65529:UFD65529 UOX65529:UOZ65529 UYT65529:UYV65529 VIP65529:VIR65529 VSL65529:VSN65529 WCH65529:WCJ65529 WMD65529:WMF65529 WVZ65529:WWB65529 R131071:T131071 JN131065:JP131065 TJ131065:TL131065 ADF131065:ADH131065 ANB131065:AND131065 AWX131065:AWZ131065 BGT131065:BGV131065 BQP131065:BQR131065 CAL131065:CAN131065 CKH131065:CKJ131065 CUD131065:CUF131065 DDZ131065:DEB131065 DNV131065:DNX131065 DXR131065:DXT131065 EHN131065:EHP131065 ERJ131065:ERL131065 FBF131065:FBH131065 FLB131065:FLD131065 FUX131065:FUZ131065 GET131065:GEV131065 GOP131065:GOR131065 GYL131065:GYN131065 HIH131065:HIJ131065 HSD131065:HSF131065 IBZ131065:ICB131065 ILV131065:ILX131065 IVR131065:IVT131065 JFN131065:JFP131065 JPJ131065:JPL131065 JZF131065:JZH131065 KJB131065:KJD131065 KSX131065:KSZ131065 LCT131065:LCV131065 LMP131065:LMR131065 LWL131065:LWN131065 MGH131065:MGJ131065 MQD131065:MQF131065 MZZ131065:NAB131065 NJV131065:NJX131065 NTR131065:NTT131065 ODN131065:ODP131065 ONJ131065:ONL131065 OXF131065:OXH131065 PHB131065:PHD131065 PQX131065:PQZ131065 QAT131065:QAV131065 QKP131065:QKR131065 QUL131065:QUN131065 REH131065:REJ131065 ROD131065:ROF131065 RXZ131065:RYB131065 SHV131065:SHX131065 SRR131065:SRT131065 TBN131065:TBP131065 TLJ131065:TLL131065 TVF131065:TVH131065 UFB131065:UFD131065 UOX131065:UOZ131065 UYT131065:UYV131065 VIP131065:VIR131065 VSL131065:VSN131065 WCH131065:WCJ131065 WMD131065:WMF131065 WVZ131065:WWB131065 R196607:T196607 JN196601:JP196601 TJ196601:TL196601 ADF196601:ADH196601 ANB196601:AND196601 AWX196601:AWZ196601 BGT196601:BGV196601 BQP196601:BQR196601 CAL196601:CAN196601 CKH196601:CKJ196601 CUD196601:CUF196601 DDZ196601:DEB196601 DNV196601:DNX196601 DXR196601:DXT196601 EHN196601:EHP196601 ERJ196601:ERL196601 FBF196601:FBH196601 FLB196601:FLD196601 FUX196601:FUZ196601 GET196601:GEV196601 GOP196601:GOR196601 GYL196601:GYN196601 HIH196601:HIJ196601 HSD196601:HSF196601 IBZ196601:ICB196601 ILV196601:ILX196601 IVR196601:IVT196601 JFN196601:JFP196601 JPJ196601:JPL196601 JZF196601:JZH196601 KJB196601:KJD196601 KSX196601:KSZ196601 LCT196601:LCV196601 LMP196601:LMR196601 LWL196601:LWN196601 MGH196601:MGJ196601 MQD196601:MQF196601 MZZ196601:NAB196601 NJV196601:NJX196601 NTR196601:NTT196601 ODN196601:ODP196601 ONJ196601:ONL196601 OXF196601:OXH196601 PHB196601:PHD196601 PQX196601:PQZ196601 QAT196601:QAV196601 QKP196601:QKR196601 QUL196601:QUN196601 REH196601:REJ196601 ROD196601:ROF196601 RXZ196601:RYB196601 SHV196601:SHX196601 SRR196601:SRT196601 TBN196601:TBP196601 TLJ196601:TLL196601 TVF196601:TVH196601 UFB196601:UFD196601 UOX196601:UOZ196601 UYT196601:UYV196601 VIP196601:VIR196601 VSL196601:VSN196601 WCH196601:WCJ196601 WMD196601:WMF196601 WVZ196601:WWB196601 R262143:T262143 JN262137:JP262137 TJ262137:TL262137 ADF262137:ADH262137 ANB262137:AND262137 AWX262137:AWZ262137 BGT262137:BGV262137 BQP262137:BQR262137 CAL262137:CAN262137 CKH262137:CKJ262137 CUD262137:CUF262137 DDZ262137:DEB262137 DNV262137:DNX262137 DXR262137:DXT262137 EHN262137:EHP262137 ERJ262137:ERL262137 FBF262137:FBH262137 FLB262137:FLD262137 FUX262137:FUZ262137 GET262137:GEV262137 GOP262137:GOR262137 GYL262137:GYN262137 HIH262137:HIJ262137 HSD262137:HSF262137 IBZ262137:ICB262137 ILV262137:ILX262137 IVR262137:IVT262137 JFN262137:JFP262137 JPJ262137:JPL262137 JZF262137:JZH262137 KJB262137:KJD262137 KSX262137:KSZ262137 LCT262137:LCV262137 LMP262137:LMR262137 LWL262137:LWN262137 MGH262137:MGJ262137 MQD262137:MQF262137 MZZ262137:NAB262137 NJV262137:NJX262137 NTR262137:NTT262137 ODN262137:ODP262137 ONJ262137:ONL262137 OXF262137:OXH262137 PHB262137:PHD262137 PQX262137:PQZ262137 QAT262137:QAV262137 QKP262137:QKR262137 QUL262137:QUN262137 REH262137:REJ262137 ROD262137:ROF262137 RXZ262137:RYB262137 SHV262137:SHX262137 SRR262137:SRT262137 TBN262137:TBP262137 TLJ262137:TLL262137 TVF262137:TVH262137 UFB262137:UFD262137 UOX262137:UOZ262137 UYT262137:UYV262137 VIP262137:VIR262137 VSL262137:VSN262137 WCH262137:WCJ262137 WMD262137:WMF262137 WVZ262137:WWB262137 R327679:T327679 JN327673:JP327673 TJ327673:TL327673 ADF327673:ADH327673 ANB327673:AND327673 AWX327673:AWZ327673 BGT327673:BGV327673 BQP327673:BQR327673 CAL327673:CAN327673 CKH327673:CKJ327673 CUD327673:CUF327673 DDZ327673:DEB327673 DNV327673:DNX327673 DXR327673:DXT327673 EHN327673:EHP327673 ERJ327673:ERL327673 FBF327673:FBH327673 FLB327673:FLD327673 FUX327673:FUZ327673 GET327673:GEV327673 GOP327673:GOR327673 GYL327673:GYN327673 HIH327673:HIJ327673 HSD327673:HSF327673 IBZ327673:ICB327673 ILV327673:ILX327673 IVR327673:IVT327673 JFN327673:JFP327673 JPJ327673:JPL327673 JZF327673:JZH327673 KJB327673:KJD327673 KSX327673:KSZ327673 LCT327673:LCV327673 LMP327673:LMR327673 LWL327673:LWN327673 MGH327673:MGJ327673 MQD327673:MQF327673 MZZ327673:NAB327673 NJV327673:NJX327673 NTR327673:NTT327673 ODN327673:ODP327673 ONJ327673:ONL327673 OXF327673:OXH327673 PHB327673:PHD327673 PQX327673:PQZ327673 QAT327673:QAV327673 QKP327673:QKR327673 QUL327673:QUN327673 REH327673:REJ327673 ROD327673:ROF327673 RXZ327673:RYB327673 SHV327673:SHX327673 SRR327673:SRT327673 TBN327673:TBP327673 TLJ327673:TLL327673 TVF327673:TVH327673 UFB327673:UFD327673 UOX327673:UOZ327673 UYT327673:UYV327673 VIP327673:VIR327673 VSL327673:VSN327673 WCH327673:WCJ327673 WMD327673:WMF327673 WVZ327673:WWB327673 R393215:T393215 JN393209:JP393209 TJ393209:TL393209 ADF393209:ADH393209 ANB393209:AND393209 AWX393209:AWZ393209 BGT393209:BGV393209 BQP393209:BQR393209 CAL393209:CAN393209 CKH393209:CKJ393209 CUD393209:CUF393209 DDZ393209:DEB393209 DNV393209:DNX393209 DXR393209:DXT393209 EHN393209:EHP393209 ERJ393209:ERL393209 FBF393209:FBH393209 FLB393209:FLD393209 FUX393209:FUZ393209 GET393209:GEV393209 GOP393209:GOR393209 GYL393209:GYN393209 HIH393209:HIJ393209 HSD393209:HSF393209 IBZ393209:ICB393209 ILV393209:ILX393209 IVR393209:IVT393209 JFN393209:JFP393209 JPJ393209:JPL393209 JZF393209:JZH393209 KJB393209:KJD393209 KSX393209:KSZ393209 LCT393209:LCV393209 LMP393209:LMR393209 LWL393209:LWN393209 MGH393209:MGJ393209 MQD393209:MQF393209 MZZ393209:NAB393209 NJV393209:NJX393209 NTR393209:NTT393209 ODN393209:ODP393209 ONJ393209:ONL393209 OXF393209:OXH393209 PHB393209:PHD393209 PQX393209:PQZ393209 QAT393209:QAV393209 QKP393209:QKR393209 QUL393209:QUN393209 REH393209:REJ393209 ROD393209:ROF393209 RXZ393209:RYB393209 SHV393209:SHX393209 SRR393209:SRT393209 TBN393209:TBP393209 TLJ393209:TLL393209 TVF393209:TVH393209 UFB393209:UFD393209 UOX393209:UOZ393209 UYT393209:UYV393209 VIP393209:VIR393209 VSL393209:VSN393209 WCH393209:WCJ393209 WMD393209:WMF393209 WVZ393209:WWB393209 R458751:T458751 JN458745:JP458745 TJ458745:TL458745 ADF458745:ADH458745 ANB458745:AND458745 AWX458745:AWZ458745 BGT458745:BGV458745 BQP458745:BQR458745 CAL458745:CAN458745 CKH458745:CKJ458745 CUD458745:CUF458745 DDZ458745:DEB458745 DNV458745:DNX458745 DXR458745:DXT458745 EHN458745:EHP458745 ERJ458745:ERL458745 FBF458745:FBH458745 FLB458745:FLD458745 FUX458745:FUZ458745 GET458745:GEV458745 GOP458745:GOR458745 GYL458745:GYN458745 HIH458745:HIJ458745 HSD458745:HSF458745 IBZ458745:ICB458745 ILV458745:ILX458745 IVR458745:IVT458745 JFN458745:JFP458745 JPJ458745:JPL458745 JZF458745:JZH458745 KJB458745:KJD458745 KSX458745:KSZ458745 LCT458745:LCV458745 LMP458745:LMR458745 LWL458745:LWN458745 MGH458745:MGJ458745 MQD458745:MQF458745 MZZ458745:NAB458745 NJV458745:NJX458745 NTR458745:NTT458745 ODN458745:ODP458745 ONJ458745:ONL458745 OXF458745:OXH458745 PHB458745:PHD458745 PQX458745:PQZ458745 QAT458745:QAV458745 QKP458745:QKR458745 QUL458745:QUN458745 REH458745:REJ458745 ROD458745:ROF458745 RXZ458745:RYB458745 SHV458745:SHX458745 SRR458745:SRT458745 TBN458745:TBP458745 TLJ458745:TLL458745 TVF458745:TVH458745 UFB458745:UFD458745 UOX458745:UOZ458745 UYT458745:UYV458745 VIP458745:VIR458745 VSL458745:VSN458745 WCH458745:WCJ458745 WMD458745:WMF458745 WVZ458745:WWB458745 R524287:T524287 JN524281:JP524281 TJ524281:TL524281 ADF524281:ADH524281 ANB524281:AND524281 AWX524281:AWZ524281 BGT524281:BGV524281 BQP524281:BQR524281 CAL524281:CAN524281 CKH524281:CKJ524281 CUD524281:CUF524281 DDZ524281:DEB524281 DNV524281:DNX524281 DXR524281:DXT524281 EHN524281:EHP524281 ERJ524281:ERL524281 FBF524281:FBH524281 FLB524281:FLD524281 FUX524281:FUZ524281 GET524281:GEV524281 GOP524281:GOR524281 GYL524281:GYN524281 HIH524281:HIJ524281 HSD524281:HSF524281 IBZ524281:ICB524281 ILV524281:ILX524281 IVR524281:IVT524281 JFN524281:JFP524281 JPJ524281:JPL524281 JZF524281:JZH524281 KJB524281:KJD524281 KSX524281:KSZ524281 LCT524281:LCV524281 LMP524281:LMR524281 LWL524281:LWN524281 MGH524281:MGJ524281 MQD524281:MQF524281 MZZ524281:NAB524281 NJV524281:NJX524281 NTR524281:NTT524281 ODN524281:ODP524281 ONJ524281:ONL524281 OXF524281:OXH524281 PHB524281:PHD524281 PQX524281:PQZ524281 QAT524281:QAV524281 QKP524281:QKR524281 QUL524281:QUN524281 REH524281:REJ524281 ROD524281:ROF524281 RXZ524281:RYB524281 SHV524281:SHX524281 SRR524281:SRT524281 TBN524281:TBP524281 TLJ524281:TLL524281 TVF524281:TVH524281 UFB524281:UFD524281 UOX524281:UOZ524281 UYT524281:UYV524281 VIP524281:VIR524281 VSL524281:VSN524281 WCH524281:WCJ524281 WMD524281:WMF524281 WVZ524281:WWB524281 R589823:T589823 JN589817:JP589817 TJ589817:TL589817 ADF589817:ADH589817 ANB589817:AND589817 AWX589817:AWZ589817 BGT589817:BGV589817 BQP589817:BQR589817 CAL589817:CAN589817 CKH589817:CKJ589817 CUD589817:CUF589817 DDZ589817:DEB589817 DNV589817:DNX589817 DXR589817:DXT589817 EHN589817:EHP589817 ERJ589817:ERL589817 FBF589817:FBH589817 FLB589817:FLD589817 FUX589817:FUZ589817 GET589817:GEV589817 GOP589817:GOR589817 GYL589817:GYN589817 HIH589817:HIJ589817 HSD589817:HSF589817 IBZ589817:ICB589817 ILV589817:ILX589817 IVR589817:IVT589817 JFN589817:JFP589817 JPJ589817:JPL589817 JZF589817:JZH589817 KJB589817:KJD589817 KSX589817:KSZ589817 LCT589817:LCV589817 LMP589817:LMR589817 LWL589817:LWN589817 MGH589817:MGJ589817 MQD589817:MQF589817 MZZ589817:NAB589817 NJV589817:NJX589817 NTR589817:NTT589817 ODN589817:ODP589817 ONJ589817:ONL589817 OXF589817:OXH589817 PHB589817:PHD589817 PQX589817:PQZ589817 QAT589817:QAV589817 QKP589817:QKR589817 QUL589817:QUN589817 REH589817:REJ589817 ROD589817:ROF589817 RXZ589817:RYB589817 SHV589817:SHX589817 SRR589817:SRT589817 TBN589817:TBP589817 TLJ589817:TLL589817 TVF589817:TVH589817 UFB589817:UFD589817 UOX589817:UOZ589817 UYT589817:UYV589817 VIP589817:VIR589817 VSL589817:VSN589817 WCH589817:WCJ589817 WMD589817:WMF589817 WVZ589817:WWB589817 R655359:T655359 JN655353:JP655353 TJ655353:TL655353 ADF655353:ADH655353 ANB655353:AND655353 AWX655353:AWZ655353 BGT655353:BGV655353 BQP655353:BQR655353 CAL655353:CAN655353 CKH655353:CKJ655353 CUD655353:CUF655353 DDZ655353:DEB655353 DNV655353:DNX655353 DXR655353:DXT655353 EHN655353:EHP655353 ERJ655353:ERL655353 FBF655353:FBH655353 FLB655353:FLD655353 FUX655353:FUZ655353 GET655353:GEV655353 GOP655353:GOR655353 GYL655353:GYN655353 HIH655353:HIJ655353 HSD655353:HSF655353 IBZ655353:ICB655353 ILV655353:ILX655353 IVR655353:IVT655353 JFN655353:JFP655353 JPJ655353:JPL655353 JZF655353:JZH655353 KJB655353:KJD655353 KSX655353:KSZ655353 LCT655353:LCV655353 LMP655353:LMR655353 LWL655353:LWN655353 MGH655353:MGJ655353 MQD655353:MQF655353 MZZ655353:NAB655353 NJV655353:NJX655353 NTR655353:NTT655353 ODN655353:ODP655353 ONJ655353:ONL655353 OXF655353:OXH655353 PHB655353:PHD655353 PQX655353:PQZ655353 QAT655353:QAV655353 QKP655353:QKR655353 QUL655353:QUN655353 REH655353:REJ655353 ROD655353:ROF655353 RXZ655353:RYB655353 SHV655353:SHX655353 SRR655353:SRT655353 TBN655353:TBP655353 TLJ655353:TLL655353 TVF655353:TVH655353 UFB655353:UFD655353 UOX655353:UOZ655353 UYT655353:UYV655353 VIP655353:VIR655353 VSL655353:VSN655353 WCH655353:WCJ655353 WMD655353:WMF655353 WVZ655353:WWB655353 R720895:T720895 JN720889:JP720889 TJ720889:TL720889 ADF720889:ADH720889 ANB720889:AND720889 AWX720889:AWZ720889 BGT720889:BGV720889 BQP720889:BQR720889 CAL720889:CAN720889 CKH720889:CKJ720889 CUD720889:CUF720889 DDZ720889:DEB720889 DNV720889:DNX720889 DXR720889:DXT720889 EHN720889:EHP720889 ERJ720889:ERL720889 FBF720889:FBH720889 FLB720889:FLD720889 FUX720889:FUZ720889 GET720889:GEV720889 GOP720889:GOR720889 GYL720889:GYN720889 HIH720889:HIJ720889 HSD720889:HSF720889 IBZ720889:ICB720889 ILV720889:ILX720889 IVR720889:IVT720889 JFN720889:JFP720889 JPJ720889:JPL720889 JZF720889:JZH720889 KJB720889:KJD720889 KSX720889:KSZ720889 LCT720889:LCV720889 LMP720889:LMR720889 LWL720889:LWN720889 MGH720889:MGJ720889 MQD720889:MQF720889 MZZ720889:NAB720889 NJV720889:NJX720889 NTR720889:NTT720889 ODN720889:ODP720889 ONJ720889:ONL720889 OXF720889:OXH720889 PHB720889:PHD720889 PQX720889:PQZ720889 QAT720889:QAV720889 QKP720889:QKR720889 QUL720889:QUN720889 REH720889:REJ720889 ROD720889:ROF720889 RXZ720889:RYB720889 SHV720889:SHX720889 SRR720889:SRT720889 TBN720889:TBP720889 TLJ720889:TLL720889 TVF720889:TVH720889 UFB720889:UFD720889 UOX720889:UOZ720889 UYT720889:UYV720889 VIP720889:VIR720889 VSL720889:VSN720889 WCH720889:WCJ720889 WMD720889:WMF720889 WVZ720889:WWB720889 R786431:T786431 JN786425:JP786425 TJ786425:TL786425 ADF786425:ADH786425 ANB786425:AND786425 AWX786425:AWZ786425 BGT786425:BGV786425 BQP786425:BQR786425 CAL786425:CAN786425 CKH786425:CKJ786425 CUD786425:CUF786425 DDZ786425:DEB786425 DNV786425:DNX786425 DXR786425:DXT786425 EHN786425:EHP786425 ERJ786425:ERL786425 FBF786425:FBH786425 FLB786425:FLD786425 FUX786425:FUZ786425 GET786425:GEV786425 GOP786425:GOR786425 GYL786425:GYN786425 HIH786425:HIJ786425 HSD786425:HSF786425 IBZ786425:ICB786425 ILV786425:ILX786425 IVR786425:IVT786425 JFN786425:JFP786425 JPJ786425:JPL786425 JZF786425:JZH786425 KJB786425:KJD786425 KSX786425:KSZ786425 LCT786425:LCV786425 LMP786425:LMR786425 LWL786425:LWN786425 MGH786425:MGJ786425 MQD786425:MQF786425 MZZ786425:NAB786425 NJV786425:NJX786425 NTR786425:NTT786425 ODN786425:ODP786425 ONJ786425:ONL786425 OXF786425:OXH786425 PHB786425:PHD786425 PQX786425:PQZ786425 QAT786425:QAV786425 QKP786425:QKR786425 QUL786425:QUN786425 REH786425:REJ786425 ROD786425:ROF786425 RXZ786425:RYB786425 SHV786425:SHX786425 SRR786425:SRT786425 TBN786425:TBP786425 TLJ786425:TLL786425 TVF786425:TVH786425 UFB786425:UFD786425 UOX786425:UOZ786425 UYT786425:UYV786425 VIP786425:VIR786425 VSL786425:VSN786425 WCH786425:WCJ786425 WMD786425:WMF786425 WVZ786425:WWB786425 R851967:T851967 JN851961:JP851961 TJ851961:TL851961 ADF851961:ADH851961 ANB851961:AND851961 AWX851961:AWZ851961 BGT851961:BGV851961 BQP851961:BQR851961 CAL851961:CAN851961 CKH851961:CKJ851961 CUD851961:CUF851961 DDZ851961:DEB851961 DNV851961:DNX851961 DXR851961:DXT851961 EHN851961:EHP851961 ERJ851961:ERL851961 FBF851961:FBH851961 FLB851961:FLD851961 FUX851961:FUZ851961 GET851961:GEV851961 GOP851961:GOR851961 GYL851961:GYN851961 HIH851961:HIJ851961 HSD851961:HSF851961 IBZ851961:ICB851961 ILV851961:ILX851961 IVR851961:IVT851961 JFN851961:JFP851961 JPJ851961:JPL851961 JZF851961:JZH851961 KJB851961:KJD851961 KSX851961:KSZ851961 LCT851961:LCV851961 LMP851961:LMR851961 LWL851961:LWN851961 MGH851961:MGJ851961 MQD851961:MQF851961 MZZ851961:NAB851961 NJV851961:NJX851961 NTR851961:NTT851961 ODN851961:ODP851961 ONJ851961:ONL851961 OXF851961:OXH851961 PHB851961:PHD851961 PQX851961:PQZ851961 QAT851961:QAV851961 QKP851961:QKR851961 QUL851961:QUN851961 REH851961:REJ851961 ROD851961:ROF851961 RXZ851961:RYB851961 SHV851961:SHX851961 SRR851961:SRT851961 TBN851961:TBP851961 TLJ851961:TLL851961 TVF851961:TVH851961 UFB851961:UFD851961 UOX851961:UOZ851961 UYT851961:UYV851961 VIP851961:VIR851961 VSL851961:VSN851961 WCH851961:WCJ851961 WMD851961:WMF851961 WVZ851961:WWB851961 R917503:T917503 JN917497:JP917497 TJ917497:TL917497 ADF917497:ADH917497 ANB917497:AND917497 AWX917497:AWZ917497 BGT917497:BGV917497 BQP917497:BQR917497 CAL917497:CAN917497 CKH917497:CKJ917497 CUD917497:CUF917497 DDZ917497:DEB917497 DNV917497:DNX917497 DXR917497:DXT917497 EHN917497:EHP917497 ERJ917497:ERL917497 FBF917497:FBH917497 FLB917497:FLD917497 FUX917497:FUZ917497 GET917497:GEV917497 GOP917497:GOR917497 GYL917497:GYN917497 HIH917497:HIJ917497 HSD917497:HSF917497 IBZ917497:ICB917497 ILV917497:ILX917497 IVR917497:IVT917497 JFN917497:JFP917497 JPJ917497:JPL917497 JZF917497:JZH917497 KJB917497:KJD917497 KSX917497:KSZ917497 LCT917497:LCV917497 LMP917497:LMR917497 LWL917497:LWN917497 MGH917497:MGJ917497 MQD917497:MQF917497 MZZ917497:NAB917497 NJV917497:NJX917497 NTR917497:NTT917497 ODN917497:ODP917497 ONJ917497:ONL917497 OXF917497:OXH917497 PHB917497:PHD917497 PQX917497:PQZ917497 QAT917497:QAV917497 QKP917497:QKR917497 QUL917497:QUN917497 REH917497:REJ917497 ROD917497:ROF917497 RXZ917497:RYB917497 SHV917497:SHX917497 SRR917497:SRT917497 TBN917497:TBP917497 TLJ917497:TLL917497 TVF917497:TVH917497 UFB917497:UFD917497 UOX917497:UOZ917497 UYT917497:UYV917497 VIP917497:VIR917497 VSL917497:VSN917497 WCH917497:WCJ917497 WMD917497:WMF917497 WVZ917497:WWB917497 R983039:T983039 JN983033:JP983033 TJ983033:TL983033 ADF983033:ADH983033 ANB983033:AND983033 AWX983033:AWZ983033 BGT983033:BGV983033 BQP983033:BQR983033 CAL983033:CAN983033 CKH983033:CKJ983033 CUD983033:CUF983033 DDZ983033:DEB983033 DNV983033:DNX983033 DXR983033:DXT983033 EHN983033:EHP983033 ERJ983033:ERL983033 FBF983033:FBH983033 FLB983033:FLD983033 FUX983033:FUZ983033 GET983033:GEV983033 GOP983033:GOR983033 GYL983033:GYN983033 HIH983033:HIJ983033 HSD983033:HSF983033 IBZ983033:ICB983033 ILV983033:ILX983033 IVR983033:IVT983033 JFN983033:JFP983033 JPJ983033:JPL983033 JZF983033:JZH983033 KJB983033:KJD983033 KSX983033:KSZ983033 LCT983033:LCV983033 LMP983033:LMR983033 LWL983033:LWN983033 MGH983033:MGJ983033 MQD983033:MQF983033 MZZ983033:NAB983033 NJV983033:NJX983033 NTR983033:NTT983033 ODN983033:ODP983033 ONJ983033:ONL983033 OXF983033:OXH983033 PHB983033:PHD983033 PQX983033:PQZ983033 QAT983033:QAV983033 QKP983033:QKR983033 QUL983033:QUN983033 REH983033:REJ983033 ROD983033:ROF983033 RXZ983033:RYB983033 SHV983033:SHX983033 SRR983033:SRT983033 TBN983033:TBP983033 TLJ983033:TLL983033 TVF983033:TVH983033 UFB983033:UFD983033 UOX983033:UOZ983033 UYT983033:UYV983033 VIP983033:VIR983033 VSL983033:VSN983033 WCH983033:WCJ983033 WMD983033:WMF983033 WVZ983033:WWB983033 W13:X13 JS13:JT13 TO13:TP13 ADK13:ADL13 ANG13:ANH13 AXC13:AXD13 BGY13:BGZ13 BQU13:BQV13 CAQ13:CAR13 CKM13:CKN13 CUI13:CUJ13 DEE13:DEF13 DOA13:DOB13 DXW13:DXX13 EHS13:EHT13 ERO13:ERP13 FBK13:FBL13 FLG13:FLH13 FVC13:FVD13 GEY13:GEZ13 GOU13:GOV13 GYQ13:GYR13 HIM13:HIN13 HSI13:HSJ13 ICE13:ICF13 IMA13:IMB13 IVW13:IVX13 JFS13:JFT13 JPO13:JPP13 JZK13:JZL13 KJG13:KJH13 KTC13:KTD13 LCY13:LCZ13 LMU13:LMV13 LWQ13:LWR13 MGM13:MGN13 MQI13:MQJ13 NAE13:NAF13 NKA13:NKB13 NTW13:NTX13 ODS13:ODT13 ONO13:ONP13 OXK13:OXL13 PHG13:PHH13 PRC13:PRD13 QAY13:QAZ13 QKU13:QKV13 QUQ13:QUR13 REM13:REN13 ROI13:ROJ13 RYE13:RYF13 SIA13:SIB13 SRW13:SRX13 TBS13:TBT13 TLO13:TLP13 TVK13:TVL13 UFG13:UFH13 UPC13:UPD13 UYY13:UYZ13 VIU13:VIV13 VSQ13:VSR13 WCM13:WCN13 WMI13:WMJ13 WWE13:WWF13 JS65529:JT65529 TO65529:TP65529 ADK65529:ADL65529 ANG65529:ANH65529 AXC65529:AXD65529 BGY65529:BGZ65529 BQU65529:BQV65529 CAQ65529:CAR65529 CKM65529:CKN65529 CUI65529:CUJ65529 DEE65529:DEF65529 DOA65529:DOB65529 DXW65529:DXX65529 EHS65529:EHT65529 ERO65529:ERP65529 FBK65529:FBL65529 FLG65529:FLH65529 FVC65529:FVD65529 GEY65529:GEZ65529 GOU65529:GOV65529 GYQ65529:GYR65529 HIM65529:HIN65529 HSI65529:HSJ65529 ICE65529:ICF65529 IMA65529:IMB65529 IVW65529:IVX65529 JFS65529:JFT65529 JPO65529:JPP65529 JZK65529:JZL65529 KJG65529:KJH65529 KTC65529:KTD65529 LCY65529:LCZ65529 LMU65529:LMV65529 LWQ65529:LWR65529 MGM65529:MGN65529 MQI65529:MQJ65529 NAE65529:NAF65529 NKA65529:NKB65529 NTW65529:NTX65529 ODS65529:ODT65529 ONO65529:ONP65529 OXK65529:OXL65529 PHG65529:PHH65529 PRC65529:PRD65529 QAY65529:QAZ65529 QKU65529:QKV65529 QUQ65529:QUR65529 REM65529:REN65529 ROI65529:ROJ65529 RYE65529:RYF65529 SIA65529:SIB65529 SRW65529:SRX65529 TBS65529:TBT65529 TLO65529:TLP65529 TVK65529:TVL65529 UFG65529:UFH65529 UPC65529:UPD65529 UYY65529:UYZ65529 VIU65529:VIV65529 VSQ65529:VSR65529 WCM65529:WCN65529 WMI65529:WMJ65529 WWE65529:WWF65529 JS131065:JT131065 TO131065:TP131065 ADK131065:ADL131065 ANG131065:ANH131065 AXC131065:AXD131065 BGY131065:BGZ131065 BQU131065:BQV131065 CAQ131065:CAR131065 CKM131065:CKN131065 CUI131065:CUJ131065 DEE131065:DEF131065 DOA131065:DOB131065 DXW131065:DXX131065 EHS131065:EHT131065 ERO131065:ERP131065 FBK131065:FBL131065 FLG131065:FLH131065 FVC131065:FVD131065 GEY131065:GEZ131065 GOU131065:GOV131065 GYQ131065:GYR131065 HIM131065:HIN131065 HSI131065:HSJ131065 ICE131065:ICF131065 IMA131065:IMB131065 IVW131065:IVX131065 JFS131065:JFT131065 JPO131065:JPP131065 JZK131065:JZL131065 KJG131065:KJH131065 KTC131065:KTD131065 LCY131065:LCZ131065 LMU131065:LMV131065 LWQ131065:LWR131065 MGM131065:MGN131065 MQI131065:MQJ131065 NAE131065:NAF131065 NKA131065:NKB131065 NTW131065:NTX131065 ODS131065:ODT131065 ONO131065:ONP131065 OXK131065:OXL131065 PHG131065:PHH131065 PRC131065:PRD131065 QAY131065:QAZ131065 QKU131065:QKV131065 QUQ131065:QUR131065 REM131065:REN131065 ROI131065:ROJ131065 RYE131065:RYF131065 SIA131065:SIB131065 SRW131065:SRX131065 TBS131065:TBT131065 TLO131065:TLP131065 TVK131065:TVL131065 UFG131065:UFH131065 UPC131065:UPD131065 UYY131065:UYZ131065 VIU131065:VIV131065 VSQ131065:VSR131065 WCM131065:WCN131065 WMI131065:WMJ131065 WWE131065:WWF131065 JS196601:JT196601 TO196601:TP196601 ADK196601:ADL196601 ANG196601:ANH196601 AXC196601:AXD196601 BGY196601:BGZ196601 BQU196601:BQV196601 CAQ196601:CAR196601 CKM196601:CKN196601 CUI196601:CUJ196601 DEE196601:DEF196601 DOA196601:DOB196601 DXW196601:DXX196601 EHS196601:EHT196601 ERO196601:ERP196601 FBK196601:FBL196601 FLG196601:FLH196601 FVC196601:FVD196601 GEY196601:GEZ196601 GOU196601:GOV196601 GYQ196601:GYR196601 HIM196601:HIN196601 HSI196601:HSJ196601 ICE196601:ICF196601 IMA196601:IMB196601 IVW196601:IVX196601 JFS196601:JFT196601 JPO196601:JPP196601 JZK196601:JZL196601 KJG196601:KJH196601 KTC196601:KTD196601 LCY196601:LCZ196601 LMU196601:LMV196601 LWQ196601:LWR196601 MGM196601:MGN196601 MQI196601:MQJ196601 NAE196601:NAF196601 NKA196601:NKB196601 NTW196601:NTX196601 ODS196601:ODT196601 ONO196601:ONP196601 OXK196601:OXL196601 PHG196601:PHH196601 PRC196601:PRD196601 QAY196601:QAZ196601 QKU196601:QKV196601 QUQ196601:QUR196601 REM196601:REN196601 ROI196601:ROJ196601 RYE196601:RYF196601 SIA196601:SIB196601 SRW196601:SRX196601 TBS196601:TBT196601 TLO196601:TLP196601 TVK196601:TVL196601 UFG196601:UFH196601 UPC196601:UPD196601 UYY196601:UYZ196601 VIU196601:VIV196601 VSQ196601:VSR196601 WCM196601:WCN196601 WMI196601:WMJ196601 WWE196601:WWF196601 JS262137:JT262137 TO262137:TP262137 ADK262137:ADL262137 ANG262137:ANH262137 AXC262137:AXD262137 BGY262137:BGZ262137 BQU262137:BQV262137 CAQ262137:CAR262137 CKM262137:CKN262137 CUI262137:CUJ262137 DEE262137:DEF262137 DOA262137:DOB262137 DXW262137:DXX262137 EHS262137:EHT262137 ERO262137:ERP262137 FBK262137:FBL262137 FLG262137:FLH262137 FVC262137:FVD262137 GEY262137:GEZ262137 GOU262137:GOV262137 GYQ262137:GYR262137 HIM262137:HIN262137 HSI262137:HSJ262137 ICE262137:ICF262137 IMA262137:IMB262137 IVW262137:IVX262137 JFS262137:JFT262137 JPO262137:JPP262137 JZK262137:JZL262137 KJG262137:KJH262137 KTC262137:KTD262137 LCY262137:LCZ262137 LMU262137:LMV262137 LWQ262137:LWR262137 MGM262137:MGN262137 MQI262137:MQJ262137 NAE262137:NAF262137 NKA262137:NKB262137 NTW262137:NTX262137 ODS262137:ODT262137 ONO262137:ONP262137 OXK262137:OXL262137 PHG262137:PHH262137 PRC262137:PRD262137 QAY262137:QAZ262137 QKU262137:QKV262137 QUQ262137:QUR262137 REM262137:REN262137 ROI262137:ROJ262137 RYE262137:RYF262137 SIA262137:SIB262137 SRW262137:SRX262137 TBS262137:TBT262137 TLO262137:TLP262137 TVK262137:TVL262137 UFG262137:UFH262137 UPC262137:UPD262137 UYY262137:UYZ262137 VIU262137:VIV262137 VSQ262137:VSR262137 WCM262137:WCN262137 WMI262137:WMJ262137 WWE262137:WWF262137 JS327673:JT327673 TO327673:TP327673 ADK327673:ADL327673 ANG327673:ANH327673 AXC327673:AXD327673 BGY327673:BGZ327673 BQU327673:BQV327673 CAQ327673:CAR327673 CKM327673:CKN327673 CUI327673:CUJ327673 DEE327673:DEF327673 DOA327673:DOB327673 DXW327673:DXX327673 EHS327673:EHT327673 ERO327673:ERP327673 FBK327673:FBL327673 FLG327673:FLH327673 FVC327673:FVD327673 GEY327673:GEZ327673 GOU327673:GOV327673 GYQ327673:GYR327673 HIM327673:HIN327673 HSI327673:HSJ327673 ICE327673:ICF327673 IMA327673:IMB327673 IVW327673:IVX327673 JFS327673:JFT327673 JPO327673:JPP327673 JZK327673:JZL327673 KJG327673:KJH327673 KTC327673:KTD327673 LCY327673:LCZ327673 LMU327673:LMV327673 LWQ327673:LWR327673 MGM327673:MGN327673 MQI327673:MQJ327673 NAE327673:NAF327673 NKA327673:NKB327673 NTW327673:NTX327673 ODS327673:ODT327673 ONO327673:ONP327673 OXK327673:OXL327673 PHG327673:PHH327673 PRC327673:PRD327673 QAY327673:QAZ327673 QKU327673:QKV327673 QUQ327673:QUR327673 REM327673:REN327673 ROI327673:ROJ327673 RYE327673:RYF327673 SIA327673:SIB327673 SRW327673:SRX327673 TBS327673:TBT327673 TLO327673:TLP327673 TVK327673:TVL327673 UFG327673:UFH327673 UPC327673:UPD327673 UYY327673:UYZ327673 VIU327673:VIV327673 VSQ327673:VSR327673 WCM327673:WCN327673 WMI327673:WMJ327673 WWE327673:WWF327673 JS393209:JT393209 TO393209:TP393209 ADK393209:ADL393209 ANG393209:ANH393209 AXC393209:AXD393209 BGY393209:BGZ393209 BQU393209:BQV393209 CAQ393209:CAR393209 CKM393209:CKN393209 CUI393209:CUJ393209 DEE393209:DEF393209 DOA393209:DOB393209 DXW393209:DXX393209 EHS393209:EHT393209 ERO393209:ERP393209 FBK393209:FBL393209 FLG393209:FLH393209 FVC393209:FVD393209 GEY393209:GEZ393209 GOU393209:GOV393209 GYQ393209:GYR393209 HIM393209:HIN393209 HSI393209:HSJ393209 ICE393209:ICF393209 IMA393209:IMB393209 IVW393209:IVX393209 JFS393209:JFT393209 JPO393209:JPP393209 JZK393209:JZL393209 KJG393209:KJH393209 KTC393209:KTD393209 LCY393209:LCZ393209 LMU393209:LMV393209 LWQ393209:LWR393209 MGM393209:MGN393209 MQI393209:MQJ393209 NAE393209:NAF393209 NKA393209:NKB393209 NTW393209:NTX393209 ODS393209:ODT393209 ONO393209:ONP393209 OXK393209:OXL393209 PHG393209:PHH393209 PRC393209:PRD393209 QAY393209:QAZ393209 QKU393209:QKV393209 QUQ393209:QUR393209 REM393209:REN393209 ROI393209:ROJ393209 RYE393209:RYF393209 SIA393209:SIB393209 SRW393209:SRX393209 TBS393209:TBT393209 TLO393209:TLP393209 TVK393209:TVL393209 UFG393209:UFH393209 UPC393209:UPD393209 UYY393209:UYZ393209 VIU393209:VIV393209 VSQ393209:VSR393209 WCM393209:WCN393209 WMI393209:WMJ393209 WWE393209:WWF393209 JS458745:JT458745 TO458745:TP458745 ADK458745:ADL458745 ANG458745:ANH458745 AXC458745:AXD458745 BGY458745:BGZ458745 BQU458745:BQV458745 CAQ458745:CAR458745 CKM458745:CKN458745 CUI458745:CUJ458745 DEE458745:DEF458745 DOA458745:DOB458745 DXW458745:DXX458745 EHS458745:EHT458745 ERO458745:ERP458745 FBK458745:FBL458745 FLG458745:FLH458745 FVC458745:FVD458745 GEY458745:GEZ458745 GOU458745:GOV458745 GYQ458745:GYR458745 HIM458745:HIN458745 HSI458745:HSJ458745 ICE458745:ICF458745 IMA458745:IMB458745 IVW458745:IVX458745 JFS458745:JFT458745 JPO458745:JPP458745 JZK458745:JZL458745 KJG458745:KJH458745 KTC458745:KTD458745 LCY458745:LCZ458745 LMU458745:LMV458745 LWQ458745:LWR458745 MGM458745:MGN458745 MQI458745:MQJ458745 NAE458745:NAF458745 NKA458745:NKB458745 NTW458745:NTX458745 ODS458745:ODT458745 ONO458745:ONP458745 OXK458745:OXL458745 PHG458745:PHH458745 PRC458745:PRD458745 QAY458745:QAZ458745 QKU458745:QKV458745 QUQ458745:QUR458745 REM458745:REN458745 ROI458745:ROJ458745 RYE458745:RYF458745 SIA458745:SIB458745 SRW458745:SRX458745 TBS458745:TBT458745 TLO458745:TLP458745 TVK458745:TVL458745 UFG458745:UFH458745 UPC458745:UPD458745 UYY458745:UYZ458745 VIU458745:VIV458745 VSQ458745:VSR458745 WCM458745:WCN458745 WMI458745:WMJ458745 WWE458745:WWF458745 JS524281:JT524281 TO524281:TP524281 ADK524281:ADL524281 ANG524281:ANH524281 AXC524281:AXD524281 BGY524281:BGZ524281 BQU524281:BQV524281 CAQ524281:CAR524281 CKM524281:CKN524281 CUI524281:CUJ524281 DEE524281:DEF524281 DOA524281:DOB524281 DXW524281:DXX524281 EHS524281:EHT524281 ERO524281:ERP524281 FBK524281:FBL524281 FLG524281:FLH524281 FVC524281:FVD524281 GEY524281:GEZ524281 GOU524281:GOV524281 GYQ524281:GYR524281 HIM524281:HIN524281 HSI524281:HSJ524281 ICE524281:ICF524281 IMA524281:IMB524281 IVW524281:IVX524281 JFS524281:JFT524281 JPO524281:JPP524281 JZK524281:JZL524281 KJG524281:KJH524281 KTC524281:KTD524281 LCY524281:LCZ524281 LMU524281:LMV524281 LWQ524281:LWR524281 MGM524281:MGN524281 MQI524281:MQJ524281 NAE524281:NAF524281 NKA524281:NKB524281 NTW524281:NTX524281 ODS524281:ODT524281 ONO524281:ONP524281 OXK524281:OXL524281 PHG524281:PHH524281 PRC524281:PRD524281 QAY524281:QAZ524281 QKU524281:QKV524281 QUQ524281:QUR524281 REM524281:REN524281 ROI524281:ROJ524281 RYE524281:RYF524281 SIA524281:SIB524281 SRW524281:SRX524281 TBS524281:TBT524281 TLO524281:TLP524281 TVK524281:TVL524281 UFG524281:UFH524281 UPC524281:UPD524281 UYY524281:UYZ524281 VIU524281:VIV524281 VSQ524281:VSR524281 WCM524281:WCN524281 WMI524281:WMJ524281 WWE524281:WWF524281 JS589817:JT589817 TO589817:TP589817 ADK589817:ADL589817 ANG589817:ANH589817 AXC589817:AXD589817 BGY589817:BGZ589817 BQU589817:BQV589817 CAQ589817:CAR589817 CKM589817:CKN589817 CUI589817:CUJ589817 DEE589817:DEF589817 DOA589817:DOB589817 DXW589817:DXX589817 EHS589817:EHT589817 ERO589817:ERP589817 FBK589817:FBL589817 FLG589817:FLH589817 FVC589817:FVD589817 GEY589817:GEZ589817 GOU589817:GOV589817 GYQ589817:GYR589817 HIM589817:HIN589817 HSI589817:HSJ589817 ICE589817:ICF589817 IMA589817:IMB589817 IVW589817:IVX589817 JFS589817:JFT589817 JPO589817:JPP589817 JZK589817:JZL589817 KJG589817:KJH589817 KTC589817:KTD589817 LCY589817:LCZ589817 LMU589817:LMV589817 LWQ589817:LWR589817 MGM589817:MGN589817 MQI589817:MQJ589817 NAE589817:NAF589817 NKA589817:NKB589817 NTW589817:NTX589817 ODS589817:ODT589817 ONO589817:ONP589817 OXK589817:OXL589817 PHG589817:PHH589817 PRC589817:PRD589817 QAY589817:QAZ589817 QKU589817:QKV589817 QUQ589817:QUR589817 REM589817:REN589817 ROI589817:ROJ589817 RYE589817:RYF589817 SIA589817:SIB589817 SRW589817:SRX589817 TBS589817:TBT589817 TLO589817:TLP589817 TVK589817:TVL589817 UFG589817:UFH589817 UPC589817:UPD589817 UYY589817:UYZ589817 VIU589817:VIV589817 VSQ589817:VSR589817 WCM589817:WCN589817 WMI589817:WMJ589817 WWE589817:WWF589817 JS655353:JT655353 TO655353:TP655353 ADK655353:ADL655353 ANG655353:ANH655353 AXC655353:AXD655353 BGY655353:BGZ655353 BQU655353:BQV655353 CAQ655353:CAR655353 CKM655353:CKN655353 CUI655353:CUJ655353 DEE655353:DEF655353 DOA655353:DOB655353 DXW655353:DXX655353 EHS655353:EHT655353 ERO655353:ERP655353 FBK655353:FBL655353 FLG655353:FLH655353 FVC655353:FVD655353 GEY655353:GEZ655353 GOU655353:GOV655353 GYQ655353:GYR655353 HIM655353:HIN655353 HSI655353:HSJ655353 ICE655353:ICF655353 IMA655353:IMB655353 IVW655353:IVX655353 JFS655353:JFT655353 JPO655353:JPP655353 JZK655353:JZL655353 KJG655353:KJH655353 KTC655353:KTD655353 LCY655353:LCZ655353 LMU655353:LMV655353 LWQ655353:LWR655353 MGM655353:MGN655353 MQI655353:MQJ655353 NAE655353:NAF655353 NKA655353:NKB655353 NTW655353:NTX655353 ODS655353:ODT655353 ONO655353:ONP655353 OXK655353:OXL655353 PHG655353:PHH655353 PRC655353:PRD655353 QAY655353:QAZ655353 QKU655353:QKV655353 QUQ655353:QUR655353 REM655353:REN655353 ROI655353:ROJ655353 RYE655353:RYF655353 SIA655353:SIB655353 SRW655353:SRX655353 TBS655353:TBT655353 TLO655353:TLP655353 TVK655353:TVL655353 UFG655353:UFH655353 UPC655353:UPD655353 UYY655353:UYZ655353 VIU655353:VIV655353 VSQ655353:VSR655353 WCM655353:WCN655353 WMI655353:WMJ655353 WWE655353:WWF655353 JS720889:JT720889 TO720889:TP720889 ADK720889:ADL720889 ANG720889:ANH720889 AXC720889:AXD720889 BGY720889:BGZ720889 BQU720889:BQV720889 CAQ720889:CAR720889 CKM720889:CKN720889 CUI720889:CUJ720889 DEE720889:DEF720889 DOA720889:DOB720889 DXW720889:DXX720889 EHS720889:EHT720889 ERO720889:ERP720889 FBK720889:FBL720889 FLG720889:FLH720889 FVC720889:FVD720889 GEY720889:GEZ720889 GOU720889:GOV720889 GYQ720889:GYR720889 HIM720889:HIN720889 HSI720889:HSJ720889 ICE720889:ICF720889 IMA720889:IMB720889 IVW720889:IVX720889 JFS720889:JFT720889 JPO720889:JPP720889 JZK720889:JZL720889 KJG720889:KJH720889 KTC720889:KTD720889 LCY720889:LCZ720889 LMU720889:LMV720889 LWQ720889:LWR720889 MGM720889:MGN720889 MQI720889:MQJ720889 NAE720889:NAF720889 NKA720889:NKB720889 NTW720889:NTX720889 ODS720889:ODT720889 ONO720889:ONP720889 OXK720889:OXL720889 PHG720889:PHH720889 PRC720889:PRD720889 QAY720889:QAZ720889 QKU720889:QKV720889 QUQ720889:QUR720889 REM720889:REN720889 ROI720889:ROJ720889 RYE720889:RYF720889 SIA720889:SIB720889 SRW720889:SRX720889 TBS720889:TBT720889 TLO720889:TLP720889 TVK720889:TVL720889 UFG720889:UFH720889 UPC720889:UPD720889 UYY720889:UYZ720889 VIU720889:VIV720889 VSQ720889:VSR720889 WCM720889:WCN720889 WMI720889:WMJ720889 WWE720889:WWF720889 JS786425:JT786425 TO786425:TP786425 ADK786425:ADL786425 ANG786425:ANH786425 AXC786425:AXD786425 BGY786425:BGZ786425 BQU786425:BQV786425 CAQ786425:CAR786425 CKM786425:CKN786425 CUI786425:CUJ786425 DEE786425:DEF786425 DOA786425:DOB786425 DXW786425:DXX786425 EHS786425:EHT786425 ERO786425:ERP786425 FBK786425:FBL786425 FLG786425:FLH786425 FVC786425:FVD786425 GEY786425:GEZ786425 GOU786425:GOV786425 GYQ786425:GYR786425 HIM786425:HIN786425 HSI786425:HSJ786425 ICE786425:ICF786425 IMA786425:IMB786425 IVW786425:IVX786425 JFS786425:JFT786425 JPO786425:JPP786425 JZK786425:JZL786425 KJG786425:KJH786425 KTC786425:KTD786425 LCY786425:LCZ786425 LMU786425:LMV786425 LWQ786425:LWR786425 MGM786425:MGN786425 MQI786425:MQJ786425 NAE786425:NAF786425 NKA786425:NKB786425 NTW786425:NTX786425 ODS786425:ODT786425 ONO786425:ONP786425 OXK786425:OXL786425 PHG786425:PHH786425 PRC786425:PRD786425 QAY786425:QAZ786425 QKU786425:QKV786425 QUQ786425:QUR786425 REM786425:REN786425 ROI786425:ROJ786425 RYE786425:RYF786425 SIA786425:SIB786425 SRW786425:SRX786425 TBS786425:TBT786425 TLO786425:TLP786425 TVK786425:TVL786425 UFG786425:UFH786425 UPC786425:UPD786425 UYY786425:UYZ786425 VIU786425:VIV786425 VSQ786425:VSR786425 WCM786425:WCN786425 WMI786425:WMJ786425 WWE786425:WWF786425 JS851961:JT851961 TO851961:TP851961 ADK851961:ADL851961 ANG851961:ANH851961 AXC851961:AXD851961 BGY851961:BGZ851961 BQU851961:BQV851961 CAQ851961:CAR851961 CKM851961:CKN851961 CUI851961:CUJ851961 DEE851961:DEF851961 DOA851961:DOB851961 DXW851961:DXX851961 EHS851961:EHT851961 ERO851961:ERP851961 FBK851961:FBL851961 FLG851961:FLH851961 FVC851961:FVD851961 GEY851961:GEZ851961 GOU851961:GOV851961 GYQ851961:GYR851961 HIM851961:HIN851961 HSI851961:HSJ851961 ICE851961:ICF851961 IMA851961:IMB851961 IVW851961:IVX851961 JFS851961:JFT851961 JPO851961:JPP851961 JZK851961:JZL851961 KJG851961:KJH851961 KTC851961:KTD851961 LCY851961:LCZ851961 LMU851961:LMV851961 LWQ851961:LWR851961 MGM851961:MGN851961 MQI851961:MQJ851961 NAE851961:NAF851961 NKA851961:NKB851961 NTW851961:NTX851961 ODS851961:ODT851961 ONO851961:ONP851961 OXK851961:OXL851961 PHG851961:PHH851961 PRC851961:PRD851961 QAY851961:QAZ851961 QKU851961:QKV851961 QUQ851961:QUR851961 REM851961:REN851961 ROI851961:ROJ851961 RYE851961:RYF851961 SIA851961:SIB851961 SRW851961:SRX851961 TBS851961:TBT851961 TLO851961:TLP851961 TVK851961:TVL851961 UFG851961:UFH851961 UPC851961:UPD851961 UYY851961:UYZ851961 VIU851961:VIV851961 VSQ851961:VSR851961 WCM851961:WCN851961 WMI851961:WMJ851961 WWE851961:WWF851961 JS917497:JT917497 TO917497:TP917497 ADK917497:ADL917497 ANG917497:ANH917497 AXC917497:AXD917497 BGY917497:BGZ917497 BQU917497:BQV917497 CAQ917497:CAR917497 CKM917497:CKN917497 CUI917497:CUJ917497 DEE917497:DEF917497 DOA917497:DOB917497 DXW917497:DXX917497 EHS917497:EHT917497 ERO917497:ERP917497 FBK917497:FBL917497 FLG917497:FLH917497 FVC917497:FVD917497 GEY917497:GEZ917497 GOU917497:GOV917497 GYQ917497:GYR917497 HIM917497:HIN917497 HSI917497:HSJ917497 ICE917497:ICF917497 IMA917497:IMB917497 IVW917497:IVX917497 JFS917497:JFT917497 JPO917497:JPP917497 JZK917497:JZL917497 KJG917497:KJH917497 KTC917497:KTD917497 LCY917497:LCZ917497 LMU917497:LMV917497 LWQ917497:LWR917497 MGM917497:MGN917497 MQI917497:MQJ917497 NAE917497:NAF917497 NKA917497:NKB917497 NTW917497:NTX917497 ODS917497:ODT917497 ONO917497:ONP917497 OXK917497:OXL917497 PHG917497:PHH917497 PRC917497:PRD917497 QAY917497:QAZ917497 QKU917497:QKV917497 QUQ917497:QUR917497 REM917497:REN917497 ROI917497:ROJ917497 RYE917497:RYF917497 SIA917497:SIB917497 SRW917497:SRX917497 TBS917497:TBT917497 TLO917497:TLP917497 TVK917497:TVL917497 UFG917497:UFH917497 UPC917497:UPD917497 UYY917497:UYZ917497 VIU917497:VIV917497 VSQ917497:VSR917497 WCM917497:WCN917497 WMI917497:WMJ917497 WWE917497:WWF917497 JS983033:JT983033 TO983033:TP983033 ADK983033:ADL983033 ANG983033:ANH983033 AXC983033:AXD983033 BGY983033:BGZ983033 BQU983033:BQV983033 CAQ983033:CAR983033 CKM983033:CKN983033 CUI983033:CUJ983033 DEE983033:DEF983033 DOA983033:DOB983033 DXW983033:DXX983033 EHS983033:EHT983033 ERO983033:ERP983033 FBK983033:FBL983033 FLG983033:FLH983033 FVC983033:FVD983033 GEY983033:GEZ983033 GOU983033:GOV983033 GYQ983033:GYR983033 HIM983033:HIN983033 HSI983033:HSJ983033 ICE983033:ICF983033 IMA983033:IMB983033 IVW983033:IVX983033 JFS983033:JFT983033 JPO983033:JPP983033 JZK983033:JZL983033 KJG983033:KJH983033 KTC983033:KTD983033 LCY983033:LCZ983033 LMU983033:LMV983033 LWQ983033:LWR983033 MGM983033:MGN983033 MQI983033:MQJ983033 NAE983033:NAF983033 NKA983033:NKB983033 NTW983033:NTX983033 ODS983033:ODT983033 ONO983033:ONP983033 OXK983033:OXL983033 PHG983033:PHH983033 PRC983033:PRD983033 QAY983033:QAZ983033 QKU983033:QKV983033 QUQ983033:QUR983033 REM983033:REN983033 ROI983033:ROJ983033 RYE983033:RYF983033 SIA983033:SIB983033 SRW983033:SRX983033 TBS983033:TBT983033 TLO983033:TLP983033 TVK983033:TVL983033 UFG983033:UFH983033 UPC983033:UPD983033 UYY983033:UYZ983033 VIU983033:VIV983033 VSQ983033:VSR983033 WCM983033:WCN983033 WMI983033:WMJ983033 WWE983033:WWF983033 W983039:X983039 W917503:X917503 W851967:X851967 W786431:X786431 W720895:X720895 W655359:X655359 W589823:X589823 W524287:X524287 W458751:X458751 W393215:X393215 W327679:X327679 W262143:X262143 W196607:X196607 W131071:X131071 W65535:X65535" xr:uid="{00000000-0002-0000-0300-000006000000}">
      <formula1>$AC$24:$AC$34</formula1>
    </dataValidation>
    <dataValidation allowBlank="1" showInputMessage="1" showErrorMessage="1" prompt="卒業した学校名をご記入下さい" sqref="F11:H11" xr:uid="{00000000-0002-0000-0300-000007000000}"/>
    <dataValidation type="list" allowBlank="1" showInputMessage="1" showErrorMessage="1" sqref="J77 U77" xr:uid="{12631E6A-0925-4AC0-A449-2F5BD2C40732}">
      <formula1>"プルダウン選択,日本 甲地方,日本 乙地方,指定都市,甲地方,乙地方,丙地方"</formula1>
    </dataValidation>
  </dataValidations>
  <printOptions horizontalCentered="1"/>
  <pageMargins left="0.23622047244094491" right="0.23622047244094491" top="0.74803149606299213" bottom="0.74803149606299213" header="0.31496062992125984" footer="0.31496062992125984"/>
  <pageSetup paperSize="9" scale="49" orientation="portrait" blackAndWhite="1" r:id="rId3"/>
  <headerFooter alignWithMargins="0"/>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FFCCFF"/>
    <pageSetUpPr fitToPage="1"/>
  </sheetPr>
  <dimension ref="A1:WWH78"/>
  <sheetViews>
    <sheetView view="pageBreakPreview" zoomScale="60" zoomScaleNormal="100" workbookViewId="0"/>
  </sheetViews>
  <sheetFormatPr defaultColWidth="8.85546875" defaultRowHeight="15.95"/>
  <cols>
    <col min="1" max="1" width="8.85546875" style="304"/>
    <col min="2" max="2" width="25.42578125" style="304" customWidth="1"/>
    <col min="3" max="3" width="3.5703125" style="304" customWidth="1"/>
    <col min="4" max="4" width="10.5703125" style="304" customWidth="1"/>
    <col min="5" max="5" width="3.42578125" style="304" customWidth="1"/>
    <col min="6" max="6" width="7" style="304" customWidth="1"/>
    <col min="7" max="7" width="3.5703125" style="304" customWidth="1"/>
    <col min="8" max="8" width="22.140625" style="304" customWidth="1"/>
    <col min="9" max="9" width="3.5703125" style="304" customWidth="1"/>
    <col min="10" max="13" width="4.5703125" style="304" customWidth="1"/>
    <col min="14" max="17" width="3.5703125" style="304" customWidth="1"/>
    <col min="18" max="18" width="5.140625" style="304" customWidth="1"/>
    <col min="19" max="19" width="3.5703125" style="304" customWidth="1"/>
    <col min="20" max="20" width="4.28515625" style="304" customWidth="1"/>
    <col min="21" max="21" width="12.42578125" style="304" customWidth="1"/>
    <col min="22" max="22" width="11.5703125" style="304" customWidth="1"/>
    <col min="23" max="23" width="12" style="304" bestFit="1" customWidth="1"/>
    <col min="24" max="24" width="9.5703125" style="304" customWidth="1"/>
    <col min="25" max="25" width="10.42578125" style="304" customWidth="1"/>
    <col min="26" max="26" width="8.42578125" style="304" customWidth="1"/>
    <col min="27" max="27" width="2.85546875" style="304" customWidth="1"/>
    <col min="28" max="28" width="10.42578125" style="304" customWidth="1"/>
    <col min="29" max="29" width="19.140625" style="304" customWidth="1"/>
    <col min="30" max="257" width="8.85546875" style="304"/>
    <col min="258" max="258" width="15" style="304" customWidth="1"/>
    <col min="259" max="259" width="3.5703125" style="304" customWidth="1"/>
    <col min="260" max="260" width="10.5703125" style="304" customWidth="1"/>
    <col min="261" max="261" width="3.42578125" style="304" customWidth="1"/>
    <col min="262" max="262" width="4.5703125" style="304" customWidth="1"/>
    <col min="263" max="263" width="4.85546875" style="304" customWidth="1"/>
    <col min="264" max="264" width="4.42578125" style="304" customWidth="1"/>
    <col min="265" max="265" width="3.42578125" style="304" customWidth="1"/>
    <col min="266" max="266" width="6.140625" style="304" customWidth="1"/>
    <col min="267" max="268" width="5.42578125" style="304" customWidth="1"/>
    <col min="269" max="269" width="7.42578125" style="304" customWidth="1"/>
    <col min="270" max="270" width="7.5703125" style="304" customWidth="1"/>
    <col min="271" max="271" width="3.42578125" style="304" customWidth="1"/>
    <col min="272" max="272" width="10.42578125" style="304" customWidth="1"/>
    <col min="273" max="273" width="3.85546875" style="304" customWidth="1"/>
    <col min="274" max="274" width="4.42578125" style="304" customWidth="1"/>
    <col min="275" max="275" width="3.42578125" style="304" customWidth="1"/>
    <col min="276" max="276" width="7.140625" style="304" customWidth="1"/>
    <col min="277" max="277" width="7.42578125" style="304" customWidth="1"/>
    <col min="278" max="278" width="11.5703125" style="304" customWidth="1"/>
    <col min="279" max="279" width="6" style="304" customWidth="1"/>
    <col min="280" max="280" width="9.42578125" style="304" customWidth="1"/>
    <col min="281" max="281" width="7.140625" style="304" customWidth="1"/>
    <col min="282" max="282" width="8.85546875" style="304" hidden="1" customWidth="1"/>
    <col min="283" max="283" width="2.85546875" style="304" customWidth="1"/>
    <col min="284" max="284" width="10.42578125" style="304" customWidth="1"/>
    <col min="285" max="285" width="19.140625" style="304" customWidth="1"/>
    <col min="286" max="513" width="8.85546875" style="304"/>
    <col min="514" max="514" width="15" style="304" customWidth="1"/>
    <col min="515" max="515" width="3.5703125" style="304" customWidth="1"/>
    <col min="516" max="516" width="10.5703125" style="304" customWidth="1"/>
    <col min="517" max="517" width="3.42578125" style="304" customWidth="1"/>
    <col min="518" max="518" width="4.5703125" style="304" customWidth="1"/>
    <col min="519" max="519" width="4.85546875" style="304" customWidth="1"/>
    <col min="520" max="520" width="4.42578125" style="304" customWidth="1"/>
    <col min="521" max="521" width="3.42578125" style="304" customWidth="1"/>
    <col min="522" max="522" width="6.140625" style="304" customWidth="1"/>
    <col min="523" max="524" width="5.42578125" style="304" customWidth="1"/>
    <col min="525" max="525" width="7.42578125" style="304" customWidth="1"/>
    <col min="526" max="526" width="7.5703125" style="304" customWidth="1"/>
    <col min="527" max="527" width="3.42578125" style="304" customWidth="1"/>
    <col min="528" max="528" width="10.42578125" style="304" customWidth="1"/>
    <col min="529" max="529" width="3.85546875" style="304" customWidth="1"/>
    <col min="530" max="530" width="4.42578125" style="304" customWidth="1"/>
    <col min="531" max="531" width="3.42578125" style="304" customWidth="1"/>
    <col min="532" max="532" width="7.140625" style="304" customWidth="1"/>
    <col min="533" max="533" width="7.42578125" style="304" customWidth="1"/>
    <col min="534" max="534" width="11.5703125" style="304" customWidth="1"/>
    <col min="535" max="535" width="6" style="304" customWidth="1"/>
    <col min="536" max="536" width="9.42578125" style="304" customWidth="1"/>
    <col min="537" max="537" width="7.140625" style="304" customWidth="1"/>
    <col min="538" max="538" width="8.85546875" style="304" hidden="1" customWidth="1"/>
    <col min="539" max="539" width="2.85546875" style="304" customWidth="1"/>
    <col min="540" max="540" width="10.42578125" style="304" customWidth="1"/>
    <col min="541" max="541" width="19.140625" style="304" customWidth="1"/>
    <col min="542" max="769" width="8.85546875" style="304"/>
    <col min="770" max="770" width="15" style="304" customWidth="1"/>
    <col min="771" max="771" width="3.5703125" style="304" customWidth="1"/>
    <col min="772" max="772" width="10.5703125" style="304" customWidth="1"/>
    <col min="773" max="773" width="3.42578125" style="304" customWidth="1"/>
    <col min="774" max="774" width="4.5703125" style="304" customWidth="1"/>
    <col min="775" max="775" width="4.85546875" style="304" customWidth="1"/>
    <col min="776" max="776" width="4.42578125" style="304" customWidth="1"/>
    <col min="777" max="777" width="3.42578125" style="304" customWidth="1"/>
    <col min="778" max="778" width="6.140625" style="304" customWidth="1"/>
    <col min="779" max="780" width="5.42578125" style="304" customWidth="1"/>
    <col min="781" max="781" width="7.42578125" style="304" customWidth="1"/>
    <col min="782" max="782" width="7.5703125" style="304" customWidth="1"/>
    <col min="783" max="783" width="3.42578125" style="304" customWidth="1"/>
    <col min="784" max="784" width="10.42578125" style="304" customWidth="1"/>
    <col min="785" max="785" width="3.85546875" style="304" customWidth="1"/>
    <col min="786" max="786" width="4.42578125" style="304" customWidth="1"/>
    <col min="787" max="787" width="3.42578125" style="304" customWidth="1"/>
    <col min="788" max="788" width="7.140625" style="304" customWidth="1"/>
    <col min="789" max="789" width="7.42578125" style="304" customWidth="1"/>
    <col min="790" max="790" width="11.5703125" style="304" customWidth="1"/>
    <col min="791" max="791" width="6" style="304" customWidth="1"/>
    <col min="792" max="792" width="9.42578125" style="304" customWidth="1"/>
    <col min="793" max="793" width="7.140625" style="304" customWidth="1"/>
    <col min="794" max="794" width="8.85546875" style="304" hidden="1" customWidth="1"/>
    <col min="795" max="795" width="2.85546875" style="304" customWidth="1"/>
    <col min="796" max="796" width="10.42578125" style="304" customWidth="1"/>
    <col min="797" max="797" width="19.140625" style="304" customWidth="1"/>
    <col min="798" max="1025" width="8.85546875" style="304"/>
    <col min="1026" max="1026" width="15" style="304" customWidth="1"/>
    <col min="1027" max="1027" width="3.5703125" style="304" customWidth="1"/>
    <col min="1028" max="1028" width="10.5703125" style="304" customWidth="1"/>
    <col min="1029" max="1029" width="3.42578125" style="304" customWidth="1"/>
    <col min="1030" max="1030" width="4.5703125" style="304" customWidth="1"/>
    <col min="1031" max="1031" width="4.85546875" style="304" customWidth="1"/>
    <col min="1032" max="1032" width="4.42578125" style="304" customWidth="1"/>
    <col min="1033" max="1033" width="3.42578125" style="304" customWidth="1"/>
    <col min="1034" max="1034" width="6.140625" style="304" customWidth="1"/>
    <col min="1035" max="1036" width="5.42578125" style="304" customWidth="1"/>
    <col min="1037" max="1037" width="7.42578125" style="304" customWidth="1"/>
    <col min="1038" max="1038" width="7.5703125" style="304" customWidth="1"/>
    <col min="1039" max="1039" width="3.42578125" style="304" customWidth="1"/>
    <col min="1040" max="1040" width="10.42578125" style="304" customWidth="1"/>
    <col min="1041" max="1041" width="3.85546875" style="304" customWidth="1"/>
    <col min="1042" max="1042" width="4.42578125" style="304" customWidth="1"/>
    <col min="1043" max="1043" width="3.42578125" style="304" customWidth="1"/>
    <col min="1044" max="1044" width="7.140625" style="304" customWidth="1"/>
    <col min="1045" max="1045" width="7.42578125" style="304" customWidth="1"/>
    <col min="1046" max="1046" width="11.5703125" style="304" customWidth="1"/>
    <col min="1047" max="1047" width="6" style="304" customWidth="1"/>
    <col min="1048" max="1048" width="9.42578125" style="304" customWidth="1"/>
    <col min="1049" max="1049" width="7.140625" style="304" customWidth="1"/>
    <col min="1050" max="1050" width="8.85546875" style="304" hidden="1" customWidth="1"/>
    <col min="1051" max="1051" width="2.85546875" style="304" customWidth="1"/>
    <col min="1052" max="1052" width="10.42578125" style="304" customWidth="1"/>
    <col min="1053" max="1053" width="19.140625" style="304" customWidth="1"/>
    <col min="1054" max="1281" width="8.85546875" style="304"/>
    <col min="1282" max="1282" width="15" style="304" customWidth="1"/>
    <col min="1283" max="1283" width="3.5703125" style="304" customWidth="1"/>
    <col min="1284" max="1284" width="10.5703125" style="304" customWidth="1"/>
    <col min="1285" max="1285" width="3.42578125" style="304" customWidth="1"/>
    <col min="1286" max="1286" width="4.5703125" style="304" customWidth="1"/>
    <col min="1287" max="1287" width="4.85546875" style="304" customWidth="1"/>
    <col min="1288" max="1288" width="4.42578125" style="304" customWidth="1"/>
    <col min="1289" max="1289" width="3.42578125" style="304" customWidth="1"/>
    <col min="1290" max="1290" width="6.140625" style="304" customWidth="1"/>
    <col min="1291" max="1292" width="5.42578125" style="304" customWidth="1"/>
    <col min="1293" max="1293" width="7.42578125" style="304" customWidth="1"/>
    <col min="1294" max="1294" width="7.5703125" style="304" customWidth="1"/>
    <col min="1295" max="1295" width="3.42578125" style="304" customWidth="1"/>
    <col min="1296" max="1296" width="10.42578125" style="304" customWidth="1"/>
    <col min="1297" max="1297" width="3.85546875" style="304" customWidth="1"/>
    <col min="1298" max="1298" width="4.42578125" style="304" customWidth="1"/>
    <col min="1299" max="1299" width="3.42578125" style="304" customWidth="1"/>
    <col min="1300" max="1300" width="7.140625" style="304" customWidth="1"/>
    <col min="1301" max="1301" width="7.42578125" style="304" customWidth="1"/>
    <col min="1302" max="1302" width="11.5703125" style="304" customWidth="1"/>
    <col min="1303" max="1303" width="6" style="304" customWidth="1"/>
    <col min="1304" max="1304" width="9.42578125" style="304" customWidth="1"/>
    <col min="1305" max="1305" width="7.140625" style="304" customWidth="1"/>
    <col min="1306" max="1306" width="8.85546875" style="304" hidden="1" customWidth="1"/>
    <col min="1307" max="1307" width="2.85546875" style="304" customWidth="1"/>
    <col min="1308" max="1308" width="10.42578125" style="304" customWidth="1"/>
    <col min="1309" max="1309" width="19.140625" style="304" customWidth="1"/>
    <col min="1310" max="1537" width="8.85546875" style="304"/>
    <col min="1538" max="1538" width="15" style="304" customWidth="1"/>
    <col min="1539" max="1539" width="3.5703125" style="304" customWidth="1"/>
    <col min="1540" max="1540" width="10.5703125" style="304" customWidth="1"/>
    <col min="1541" max="1541" width="3.42578125" style="304" customWidth="1"/>
    <col min="1542" max="1542" width="4.5703125" style="304" customWidth="1"/>
    <col min="1543" max="1543" width="4.85546875" style="304" customWidth="1"/>
    <col min="1544" max="1544" width="4.42578125" style="304" customWidth="1"/>
    <col min="1545" max="1545" width="3.42578125" style="304" customWidth="1"/>
    <col min="1546" max="1546" width="6.140625" style="304" customWidth="1"/>
    <col min="1547" max="1548" width="5.42578125" style="304" customWidth="1"/>
    <col min="1549" max="1549" width="7.42578125" style="304" customWidth="1"/>
    <col min="1550" max="1550" width="7.5703125" style="304" customWidth="1"/>
    <col min="1551" max="1551" width="3.42578125" style="304" customWidth="1"/>
    <col min="1552" max="1552" width="10.42578125" style="304" customWidth="1"/>
    <col min="1553" max="1553" width="3.85546875" style="304" customWidth="1"/>
    <col min="1554" max="1554" width="4.42578125" style="304" customWidth="1"/>
    <col min="1555" max="1555" width="3.42578125" style="304" customWidth="1"/>
    <col min="1556" max="1556" width="7.140625" style="304" customWidth="1"/>
    <col min="1557" max="1557" width="7.42578125" style="304" customWidth="1"/>
    <col min="1558" max="1558" width="11.5703125" style="304" customWidth="1"/>
    <col min="1559" max="1559" width="6" style="304" customWidth="1"/>
    <col min="1560" max="1560" width="9.42578125" style="304" customWidth="1"/>
    <col min="1561" max="1561" width="7.140625" style="304" customWidth="1"/>
    <col min="1562" max="1562" width="8.85546875" style="304" hidden="1" customWidth="1"/>
    <col min="1563" max="1563" width="2.85546875" style="304" customWidth="1"/>
    <col min="1564" max="1564" width="10.42578125" style="304" customWidth="1"/>
    <col min="1565" max="1565" width="19.140625" style="304" customWidth="1"/>
    <col min="1566" max="1793" width="8.85546875" style="304"/>
    <col min="1794" max="1794" width="15" style="304" customWidth="1"/>
    <col min="1795" max="1795" width="3.5703125" style="304" customWidth="1"/>
    <col min="1796" max="1796" width="10.5703125" style="304" customWidth="1"/>
    <col min="1797" max="1797" width="3.42578125" style="304" customWidth="1"/>
    <col min="1798" max="1798" width="4.5703125" style="304" customWidth="1"/>
    <col min="1799" max="1799" width="4.85546875" style="304" customWidth="1"/>
    <col min="1800" max="1800" width="4.42578125" style="304" customWidth="1"/>
    <col min="1801" max="1801" width="3.42578125" style="304" customWidth="1"/>
    <col min="1802" max="1802" width="6.140625" style="304" customWidth="1"/>
    <col min="1803" max="1804" width="5.42578125" style="304" customWidth="1"/>
    <col min="1805" max="1805" width="7.42578125" style="304" customWidth="1"/>
    <col min="1806" max="1806" width="7.5703125" style="304" customWidth="1"/>
    <col min="1807" max="1807" width="3.42578125" style="304" customWidth="1"/>
    <col min="1808" max="1808" width="10.42578125" style="304" customWidth="1"/>
    <col min="1809" max="1809" width="3.85546875" style="304" customWidth="1"/>
    <col min="1810" max="1810" width="4.42578125" style="304" customWidth="1"/>
    <col min="1811" max="1811" width="3.42578125" style="304" customWidth="1"/>
    <col min="1812" max="1812" width="7.140625" style="304" customWidth="1"/>
    <col min="1813" max="1813" width="7.42578125" style="304" customWidth="1"/>
    <col min="1814" max="1814" width="11.5703125" style="304" customWidth="1"/>
    <col min="1815" max="1815" width="6" style="304" customWidth="1"/>
    <col min="1816" max="1816" width="9.42578125" style="304" customWidth="1"/>
    <col min="1817" max="1817" width="7.140625" style="304" customWidth="1"/>
    <col min="1818" max="1818" width="8.85546875" style="304" hidden="1" customWidth="1"/>
    <col min="1819" max="1819" width="2.85546875" style="304" customWidth="1"/>
    <col min="1820" max="1820" width="10.42578125" style="304" customWidth="1"/>
    <col min="1821" max="1821" width="19.140625" style="304" customWidth="1"/>
    <col min="1822" max="2049" width="8.85546875" style="304"/>
    <col min="2050" max="2050" width="15" style="304" customWidth="1"/>
    <col min="2051" max="2051" width="3.5703125" style="304" customWidth="1"/>
    <col min="2052" max="2052" width="10.5703125" style="304" customWidth="1"/>
    <col min="2053" max="2053" width="3.42578125" style="304" customWidth="1"/>
    <col min="2054" max="2054" width="4.5703125" style="304" customWidth="1"/>
    <col min="2055" max="2055" width="4.85546875" style="304" customWidth="1"/>
    <col min="2056" max="2056" width="4.42578125" style="304" customWidth="1"/>
    <col min="2057" max="2057" width="3.42578125" style="304" customWidth="1"/>
    <col min="2058" max="2058" width="6.140625" style="304" customWidth="1"/>
    <col min="2059" max="2060" width="5.42578125" style="304" customWidth="1"/>
    <col min="2061" max="2061" width="7.42578125" style="304" customWidth="1"/>
    <col min="2062" max="2062" width="7.5703125" style="304" customWidth="1"/>
    <col min="2063" max="2063" width="3.42578125" style="304" customWidth="1"/>
    <col min="2064" max="2064" width="10.42578125" style="304" customWidth="1"/>
    <col min="2065" max="2065" width="3.85546875" style="304" customWidth="1"/>
    <col min="2066" max="2066" width="4.42578125" style="304" customWidth="1"/>
    <col min="2067" max="2067" width="3.42578125" style="304" customWidth="1"/>
    <col min="2068" max="2068" width="7.140625" style="304" customWidth="1"/>
    <col min="2069" max="2069" width="7.42578125" style="304" customWidth="1"/>
    <col min="2070" max="2070" width="11.5703125" style="304" customWidth="1"/>
    <col min="2071" max="2071" width="6" style="304" customWidth="1"/>
    <col min="2072" max="2072" width="9.42578125" style="304" customWidth="1"/>
    <col min="2073" max="2073" width="7.140625" style="304" customWidth="1"/>
    <col min="2074" max="2074" width="8.85546875" style="304" hidden="1" customWidth="1"/>
    <col min="2075" max="2075" width="2.85546875" style="304" customWidth="1"/>
    <col min="2076" max="2076" width="10.42578125" style="304" customWidth="1"/>
    <col min="2077" max="2077" width="19.140625" style="304" customWidth="1"/>
    <col min="2078" max="2305" width="8.85546875" style="304"/>
    <col min="2306" max="2306" width="15" style="304" customWidth="1"/>
    <col min="2307" max="2307" width="3.5703125" style="304" customWidth="1"/>
    <col min="2308" max="2308" width="10.5703125" style="304" customWidth="1"/>
    <col min="2309" max="2309" width="3.42578125" style="304" customWidth="1"/>
    <col min="2310" max="2310" width="4.5703125" style="304" customWidth="1"/>
    <col min="2311" max="2311" width="4.85546875" style="304" customWidth="1"/>
    <col min="2312" max="2312" width="4.42578125" style="304" customWidth="1"/>
    <col min="2313" max="2313" width="3.42578125" style="304" customWidth="1"/>
    <col min="2314" max="2314" width="6.140625" style="304" customWidth="1"/>
    <col min="2315" max="2316" width="5.42578125" style="304" customWidth="1"/>
    <col min="2317" max="2317" width="7.42578125" style="304" customWidth="1"/>
    <col min="2318" max="2318" width="7.5703125" style="304" customWidth="1"/>
    <col min="2319" max="2319" width="3.42578125" style="304" customWidth="1"/>
    <col min="2320" max="2320" width="10.42578125" style="304" customWidth="1"/>
    <col min="2321" max="2321" width="3.85546875" style="304" customWidth="1"/>
    <col min="2322" max="2322" width="4.42578125" style="304" customWidth="1"/>
    <col min="2323" max="2323" width="3.42578125" style="304" customWidth="1"/>
    <col min="2324" max="2324" width="7.140625" style="304" customWidth="1"/>
    <col min="2325" max="2325" width="7.42578125" style="304" customWidth="1"/>
    <col min="2326" max="2326" width="11.5703125" style="304" customWidth="1"/>
    <col min="2327" max="2327" width="6" style="304" customWidth="1"/>
    <col min="2328" max="2328" width="9.42578125" style="304" customWidth="1"/>
    <col min="2329" max="2329" width="7.140625" style="304" customWidth="1"/>
    <col min="2330" max="2330" width="8.85546875" style="304" hidden="1" customWidth="1"/>
    <col min="2331" max="2331" width="2.85546875" style="304" customWidth="1"/>
    <col min="2332" max="2332" width="10.42578125" style="304" customWidth="1"/>
    <col min="2333" max="2333" width="19.140625" style="304" customWidth="1"/>
    <col min="2334" max="2561" width="8.85546875" style="304"/>
    <col min="2562" max="2562" width="15" style="304" customWidth="1"/>
    <col min="2563" max="2563" width="3.5703125" style="304" customWidth="1"/>
    <col min="2564" max="2564" width="10.5703125" style="304" customWidth="1"/>
    <col min="2565" max="2565" width="3.42578125" style="304" customWidth="1"/>
    <col min="2566" max="2566" width="4.5703125" style="304" customWidth="1"/>
    <col min="2567" max="2567" width="4.85546875" style="304" customWidth="1"/>
    <col min="2568" max="2568" width="4.42578125" style="304" customWidth="1"/>
    <col min="2569" max="2569" width="3.42578125" style="304" customWidth="1"/>
    <col min="2570" max="2570" width="6.140625" style="304" customWidth="1"/>
    <col min="2571" max="2572" width="5.42578125" style="304" customWidth="1"/>
    <col min="2573" max="2573" width="7.42578125" style="304" customWidth="1"/>
    <col min="2574" max="2574" width="7.5703125" style="304" customWidth="1"/>
    <col min="2575" max="2575" width="3.42578125" style="304" customWidth="1"/>
    <col min="2576" max="2576" width="10.42578125" style="304" customWidth="1"/>
    <col min="2577" max="2577" width="3.85546875" style="304" customWidth="1"/>
    <col min="2578" max="2578" width="4.42578125" style="304" customWidth="1"/>
    <col min="2579" max="2579" width="3.42578125" style="304" customWidth="1"/>
    <col min="2580" max="2580" width="7.140625" style="304" customWidth="1"/>
    <col min="2581" max="2581" width="7.42578125" style="304" customWidth="1"/>
    <col min="2582" max="2582" width="11.5703125" style="304" customWidth="1"/>
    <col min="2583" max="2583" width="6" style="304" customWidth="1"/>
    <col min="2584" max="2584" width="9.42578125" style="304" customWidth="1"/>
    <col min="2585" max="2585" width="7.140625" style="304" customWidth="1"/>
    <col min="2586" max="2586" width="8.85546875" style="304" hidden="1" customWidth="1"/>
    <col min="2587" max="2587" width="2.85546875" style="304" customWidth="1"/>
    <col min="2588" max="2588" width="10.42578125" style="304" customWidth="1"/>
    <col min="2589" max="2589" width="19.140625" style="304" customWidth="1"/>
    <col min="2590" max="2817" width="8.85546875" style="304"/>
    <col min="2818" max="2818" width="15" style="304" customWidth="1"/>
    <col min="2819" max="2819" width="3.5703125" style="304" customWidth="1"/>
    <col min="2820" max="2820" width="10.5703125" style="304" customWidth="1"/>
    <col min="2821" max="2821" width="3.42578125" style="304" customWidth="1"/>
    <col min="2822" max="2822" width="4.5703125" style="304" customWidth="1"/>
    <col min="2823" max="2823" width="4.85546875" style="304" customWidth="1"/>
    <col min="2824" max="2824" width="4.42578125" style="304" customWidth="1"/>
    <col min="2825" max="2825" width="3.42578125" style="304" customWidth="1"/>
    <col min="2826" max="2826" width="6.140625" style="304" customWidth="1"/>
    <col min="2827" max="2828" width="5.42578125" style="304" customWidth="1"/>
    <col min="2829" max="2829" width="7.42578125" style="304" customWidth="1"/>
    <col min="2830" max="2830" width="7.5703125" style="304" customWidth="1"/>
    <col min="2831" max="2831" width="3.42578125" style="304" customWidth="1"/>
    <col min="2832" max="2832" width="10.42578125" style="304" customWidth="1"/>
    <col min="2833" max="2833" width="3.85546875" style="304" customWidth="1"/>
    <col min="2834" max="2834" width="4.42578125" style="304" customWidth="1"/>
    <col min="2835" max="2835" width="3.42578125" style="304" customWidth="1"/>
    <col min="2836" max="2836" width="7.140625" style="304" customWidth="1"/>
    <col min="2837" max="2837" width="7.42578125" style="304" customWidth="1"/>
    <col min="2838" max="2838" width="11.5703125" style="304" customWidth="1"/>
    <col min="2839" max="2839" width="6" style="304" customWidth="1"/>
    <col min="2840" max="2840" width="9.42578125" style="304" customWidth="1"/>
    <col min="2841" max="2841" width="7.140625" style="304" customWidth="1"/>
    <col min="2842" max="2842" width="8.85546875" style="304" hidden="1" customWidth="1"/>
    <col min="2843" max="2843" width="2.85546875" style="304" customWidth="1"/>
    <col min="2844" max="2844" width="10.42578125" style="304" customWidth="1"/>
    <col min="2845" max="2845" width="19.140625" style="304" customWidth="1"/>
    <col min="2846" max="3073" width="8.85546875" style="304"/>
    <col min="3074" max="3074" width="15" style="304" customWidth="1"/>
    <col min="3075" max="3075" width="3.5703125" style="304" customWidth="1"/>
    <col min="3076" max="3076" width="10.5703125" style="304" customWidth="1"/>
    <col min="3077" max="3077" width="3.42578125" style="304" customWidth="1"/>
    <col min="3078" max="3078" width="4.5703125" style="304" customWidth="1"/>
    <col min="3079" max="3079" width="4.85546875" style="304" customWidth="1"/>
    <col min="3080" max="3080" width="4.42578125" style="304" customWidth="1"/>
    <col min="3081" max="3081" width="3.42578125" style="304" customWidth="1"/>
    <col min="3082" max="3082" width="6.140625" style="304" customWidth="1"/>
    <col min="3083" max="3084" width="5.42578125" style="304" customWidth="1"/>
    <col min="3085" max="3085" width="7.42578125" style="304" customWidth="1"/>
    <col min="3086" max="3086" width="7.5703125" style="304" customWidth="1"/>
    <col min="3087" max="3087" width="3.42578125" style="304" customWidth="1"/>
    <col min="3088" max="3088" width="10.42578125" style="304" customWidth="1"/>
    <col min="3089" max="3089" width="3.85546875" style="304" customWidth="1"/>
    <col min="3090" max="3090" width="4.42578125" style="304" customWidth="1"/>
    <col min="3091" max="3091" width="3.42578125" style="304" customWidth="1"/>
    <col min="3092" max="3092" width="7.140625" style="304" customWidth="1"/>
    <col min="3093" max="3093" width="7.42578125" style="304" customWidth="1"/>
    <col min="3094" max="3094" width="11.5703125" style="304" customWidth="1"/>
    <col min="3095" max="3095" width="6" style="304" customWidth="1"/>
    <col min="3096" max="3096" width="9.42578125" style="304" customWidth="1"/>
    <col min="3097" max="3097" width="7.140625" style="304" customWidth="1"/>
    <col min="3098" max="3098" width="8.85546875" style="304" hidden="1" customWidth="1"/>
    <col min="3099" max="3099" width="2.85546875" style="304" customWidth="1"/>
    <col min="3100" max="3100" width="10.42578125" style="304" customWidth="1"/>
    <col min="3101" max="3101" width="19.140625" style="304" customWidth="1"/>
    <col min="3102" max="3329" width="8.85546875" style="304"/>
    <col min="3330" max="3330" width="15" style="304" customWidth="1"/>
    <col min="3331" max="3331" width="3.5703125" style="304" customWidth="1"/>
    <col min="3332" max="3332" width="10.5703125" style="304" customWidth="1"/>
    <col min="3333" max="3333" width="3.42578125" style="304" customWidth="1"/>
    <col min="3334" max="3334" width="4.5703125" style="304" customWidth="1"/>
    <col min="3335" max="3335" width="4.85546875" style="304" customWidth="1"/>
    <col min="3336" max="3336" width="4.42578125" style="304" customWidth="1"/>
    <col min="3337" max="3337" width="3.42578125" style="304" customWidth="1"/>
    <col min="3338" max="3338" width="6.140625" style="304" customWidth="1"/>
    <col min="3339" max="3340" width="5.42578125" style="304" customWidth="1"/>
    <col min="3341" max="3341" width="7.42578125" style="304" customWidth="1"/>
    <col min="3342" max="3342" width="7.5703125" style="304" customWidth="1"/>
    <col min="3343" max="3343" width="3.42578125" style="304" customWidth="1"/>
    <col min="3344" max="3344" width="10.42578125" style="304" customWidth="1"/>
    <col min="3345" max="3345" width="3.85546875" style="304" customWidth="1"/>
    <col min="3346" max="3346" width="4.42578125" style="304" customWidth="1"/>
    <col min="3347" max="3347" width="3.42578125" style="304" customWidth="1"/>
    <col min="3348" max="3348" width="7.140625" style="304" customWidth="1"/>
    <col min="3349" max="3349" width="7.42578125" style="304" customWidth="1"/>
    <col min="3350" max="3350" width="11.5703125" style="304" customWidth="1"/>
    <col min="3351" max="3351" width="6" style="304" customWidth="1"/>
    <col min="3352" max="3352" width="9.42578125" style="304" customWidth="1"/>
    <col min="3353" max="3353" width="7.140625" style="304" customWidth="1"/>
    <col min="3354" max="3354" width="8.85546875" style="304" hidden="1" customWidth="1"/>
    <col min="3355" max="3355" width="2.85546875" style="304" customWidth="1"/>
    <col min="3356" max="3356" width="10.42578125" style="304" customWidth="1"/>
    <col min="3357" max="3357" width="19.140625" style="304" customWidth="1"/>
    <col min="3358" max="3585" width="8.85546875" style="304"/>
    <col min="3586" max="3586" width="15" style="304" customWidth="1"/>
    <col min="3587" max="3587" width="3.5703125" style="304" customWidth="1"/>
    <col min="3588" max="3588" width="10.5703125" style="304" customWidth="1"/>
    <col min="3589" max="3589" width="3.42578125" style="304" customWidth="1"/>
    <col min="3590" max="3590" width="4.5703125" style="304" customWidth="1"/>
    <col min="3591" max="3591" width="4.85546875" style="304" customWidth="1"/>
    <col min="3592" max="3592" width="4.42578125" style="304" customWidth="1"/>
    <col min="3593" max="3593" width="3.42578125" style="304" customWidth="1"/>
    <col min="3594" max="3594" width="6.140625" style="304" customWidth="1"/>
    <col min="3595" max="3596" width="5.42578125" style="304" customWidth="1"/>
    <col min="3597" max="3597" width="7.42578125" style="304" customWidth="1"/>
    <col min="3598" max="3598" width="7.5703125" style="304" customWidth="1"/>
    <col min="3599" max="3599" width="3.42578125" style="304" customWidth="1"/>
    <col min="3600" max="3600" width="10.42578125" style="304" customWidth="1"/>
    <col min="3601" max="3601" width="3.85546875" style="304" customWidth="1"/>
    <col min="3602" max="3602" width="4.42578125" style="304" customWidth="1"/>
    <col min="3603" max="3603" width="3.42578125" style="304" customWidth="1"/>
    <col min="3604" max="3604" width="7.140625" style="304" customWidth="1"/>
    <col min="3605" max="3605" width="7.42578125" style="304" customWidth="1"/>
    <col min="3606" max="3606" width="11.5703125" style="304" customWidth="1"/>
    <col min="3607" max="3607" width="6" style="304" customWidth="1"/>
    <col min="3608" max="3608" width="9.42578125" style="304" customWidth="1"/>
    <col min="3609" max="3609" width="7.140625" style="304" customWidth="1"/>
    <col min="3610" max="3610" width="8.85546875" style="304" hidden="1" customWidth="1"/>
    <col min="3611" max="3611" width="2.85546875" style="304" customWidth="1"/>
    <col min="3612" max="3612" width="10.42578125" style="304" customWidth="1"/>
    <col min="3613" max="3613" width="19.140625" style="304" customWidth="1"/>
    <col min="3614" max="3841" width="8.85546875" style="304"/>
    <col min="3842" max="3842" width="15" style="304" customWidth="1"/>
    <col min="3843" max="3843" width="3.5703125" style="304" customWidth="1"/>
    <col min="3844" max="3844" width="10.5703125" style="304" customWidth="1"/>
    <col min="3845" max="3845" width="3.42578125" style="304" customWidth="1"/>
    <col min="3846" max="3846" width="4.5703125" style="304" customWidth="1"/>
    <col min="3847" max="3847" width="4.85546875" style="304" customWidth="1"/>
    <col min="3848" max="3848" width="4.42578125" style="304" customWidth="1"/>
    <col min="3849" max="3849" width="3.42578125" style="304" customWidth="1"/>
    <col min="3850" max="3850" width="6.140625" style="304" customWidth="1"/>
    <col min="3851" max="3852" width="5.42578125" style="304" customWidth="1"/>
    <col min="3853" max="3853" width="7.42578125" style="304" customWidth="1"/>
    <col min="3854" max="3854" width="7.5703125" style="304" customWidth="1"/>
    <col min="3855" max="3855" width="3.42578125" style="304" customWidth="1"/>
    <col min="3856" max="3856" width="10.42578125" style="304" customWidth="1"/>
    <col min="3857" max="3857" width="3.85546875" style="304" customWidth="1"/>
    <col min="3858" max="3858" width="4.42578125" style="304" customWidth="1"/>
    <col min="3859" max="3859" width="3.42578125" style="304" customWidth="1"/>
    <col min="3860" max="3860" width="7.140625" style="304" customWidth="1"/>
    <col min="3861" max="3861" width="7.42578125" style="304" customWidth="1"/>
    <col min="3862" max="3862" width="11.5703125" style="304" customWidth="1"/>
    <col min="3863" max="3863" width="6" style="304" customWidth="1"/>
    <col min="3864" max="3864" width="9.42578125" style="304" customWidth="1"/>
    <col min="3865" max="3865" width="7.140625" style="304" customWidth="1"/>
    <col min="3866" max="3866" width="8.85546875" style="304" hidden="1" customWidth="1"/>
    <col min="3867" max="3867" width="2.85546875" style="304" customWidth="1"/>
    <col min="3868" max="3868" width="10.42578125" style="304" customWidth="1"/>
    <col min="3869" max="3869" width="19.140625" style="304" customWidth="1"/>
    <col min="3870" max="4097" width="8.85546875" style="304"/>
    <col min="4098" max="4098" width="15" style="304" customWidth="1"/>
    <col min="4099" max="4099" width="3.5703125" style="304" customWidth="1"/>
    <col min="4100" max="4100" width="10.5703125" style="304" customWidth="1"/>
    <col min="4101" max="4101" width="3.42578125" style="304" customWidth="1"/>
    <col min="4102" max="4102" width="4.5703125" style="304" customWidth="1"/>
    <col min="4103" max="4103" width="4.85546875" style="304" customWidth="1"/>
    <col min="4104" max="4104" width="4.42578125" style="304" customWidth="1"/>
    <col min="4105" max="4105" width="3.42578125" style="304" customWidth="1"/>
    <col min="4106" max="4106" width="6.140625" style="304" customWidth="1"/>
    <col min="4107" max="4108" width="5.42578125" style="304" customWidth="1"/>
    <col min="4109" max="4109" width="7.42578125" style="304" customWidth="1"/>
    <col min="4110" max="4110" width="7.5703125" style="304" customWidth="1"/>
    <col min="4111" max="4111" width="3.42578125" style="304" customWidth="1"/>
    <col min="4112" max="4112" width="10.42578125" style="304" customWidth="1"/>
    <col min="4113" max="4113" width="3.85546875" style="304" customWidth="1"/>
    <col min="4114" max="4114" width="4.42578125" style="304" customWidth="1"/>
    <col min="4115" max="4115" width="3.42578125" style="304" customWidth="1"/>
    <col min="4116" max="4116" width="7.140625" style="304" customWidth="1"/>
    <col min="4117" max="4117" width="7.42578125" style="304" customWidth="1"/>
    <col min="4118" max="4118" width="11.5703125" style="304" customWidth="1"/>
    <col min="4119" max="4119" width="6" style="304" customWidth="1"/>
    <col min="4120" max="4120" width="9.42578125" style="304" customWidth="1"/>
    <col min="4121" max="4121" width="7.140625" style="304" customWidth="1"/>
    <col min="4122" max="4122" width="8.85546875" style="304" hidden="1" customWidth="1"/>
    <col min="4123" max="4123" width="2.85546875" style="304" customWidth="1"/>
    <col min="4124" max="4124" width="10.42578125" style="304" customWidth="1"/>
    <col min="4125" max="4125" width="19.140625" style="304" customWidth="1"/>
    <col min="4126" max="4353" width="8.85546875" style="304"/>
    <col min="4354" max="4354" width="15" style="304" customWidth="1"/>
    <col min="4355" max="4355" width="3.5703125" style="304" customWidth="1"/>
    <col min="4356" max="4356" width="10.5703125" style="304" customWidth="1"/>
    <col min="4357" max="4357" width="3.42578125" style="304" customWidth="1"/>
    <col min="4358" max="4358" width="4.5703125" style="304" customWidth="1"/>
    <col min="4359" max="4359" width="4.85546875" style="304" customWidth="1"/>
    <col min="4360" max="4360" width="4.42578125" style="304" customWidth="1"/>
    <col min="4361" max="4361" width="3.42578125" style="304" customWidth="1"/>
    <col min="4362" max="4362" width="6.140625" style="304" customWidth="1"/>
    <col min="4363" max="4364" width="5.42578125" style="304" customWidth="1"/>
    <col min="4365" max="4365" width="7.42578125" style="304" customWidth="1"/>
    <col min="4366" max="4366" width="7.5703125" style="304" customWidth="1"/>
    <col min="4367" max="4367" width="3.42578125" style="304" customWidth="1"/>
    <col min="4368" max="4368" width="10.42578125" style="304" customWidth="1"/>
    <col min="4369" max="4369" width="3.85546875" style="304" customWidth="1"/>
    <col min="4370" max="4370" width="4.42578125" style="304" customWidth="1"/>
    <col min="4371" max="4371" width="3.42578125" style="304" customWidth="1"/>
    <col min="4372" max="4372" width="7.140625" style="304" customWidth="1"/>
    <col min="4373" max="4373" width="7.42578125" style="304" customWidth="1"/>
    <col min="4374" max="4374" width="11.5703125" style="304" customWidth="1"/>
    <col min="4375" max="4375" width="6" style="304" customWidth="1"/>
    <col min="4376" max="4376" width="9.42578125" style="304" customWidth="1"/>
    <col min="4377" max="4377" width="7.140625" style="304" customWidth="1"/>
    <col min="4378" max="4378" width="8.85546875" style="304" hidden="1" customWidth="1"/>
    <col min="4379" max="4379" width="2.85546875" style="304" customWidth="1"/>
    <col min="4380" max="4380" width="10.42578125" style="304" customWidth="1"/>
    <col min="4381" max="4381" width="19.140625" style="304" customWidth="1"/>
    <col min="4382" max="4609" width="8.85546875" style="304"/>
    <col min="4610" max="4610" width="15" style="304" customWidth="1"/>
    <col min="4611" max="4611" width="3.5703125" style="304" customWidth="1"/>
    <col min="4612" max="4612" width="10.5703125" style="304" customWidth="1"/>
    <col min="4613" max="4613" width="3.42578125" style="304" customWidth="1"/>
    <col min="4614" max="4614" width="4.5703125" style="304" customWidth="1"/>
    <col min="4615" max="4615" width="4.85546875" style="304" customWidth="1"/>
    <col min="4616" max="4616" width="4.42578125" style="304" customWidth="1"/>
    <col min="4617" max="4617" width="3.42578125" style="304" customWidth="1"/>
    <col min="4618" max="4618" width="6.140625" style="304" customWidth="1"/>
    <col min="4619" max="4620" width="5.42578125" style="304" customWidth="1"/>
    <col min="4621" max="4621" width="7.42578125" style="304" customWidth="1"/>
    <col min="4622" max="4622" width="7.5703125" style="304" customWidth="1"/>
    <col min="4623" max="4623" width="3.42578125" style="304" customWidth="1"/>
    <col min="4624" max="4624" width="10.42578125" style="304" customWidth="1"/>
    <col min="4625" max="4625" width="3.85546875" style="304" customWidth="1"/>
    <col min="4626" max="4626" width="4.42578125" style="304" customWidth="1"/>
    <col min="4627" max="4627" width="3.42578125" style="304" customWidth="1"/>
    <col min="4628" max="4628" width="7.140625" style="304" customWidth="1"/>
    <col min="4629" max="4629" width="7.42578125" style="304" customWidth="1"/>
    <col min="4630" max="4630" width="11.5703125" style="304" customWidth="1"/>
    <col min="4631" max="4631" width="6" style="304" customWidth="1"/>
    <col min="4632" max="4632" width="9.42578125" style="304" customWidth="1"/>
    <col min="4633" max="4633" width="7.140625" style="304" customWidth="1"/>
    <col min="4634" max="4634" width="8.85546875" style="304" hidden="1" customWidth="1"/>
    <col min="4635" max="4635" width="2.85546875" style="304" customWidth="1"/>
    <col min="4636" max="4636" width="10.42578125" style="304" customWidth="1"/>
    <col min="4637" max="4637" width="19.140625" style="304" customWidth="1"/>
    <col min="4638" max="4865" width="8.85546875" style="304"/>
    <col min="4866" max="4866" width="15" style="304" customWidth="1"/>
    <col min="4867" max="4867" width="3.5703125" style="304" customWidth="1"/>
    <col min="4868" max="4868" width="10.5703125" style="304" customWidth="1"/>
    <col min="4869" max="4869" width="3.42578125" style="304" customWidth="1"/>
    <col min="4870" max="4870" width="4.5703125" style="304" customWidth="1"/>
    <col min="4871" max="4871" width="4.85546875" style="304" customWidth="1"/>
    <col min="4872" max="4872" width="4.42578125" style="304" customWidth="1"/>
    <col min="4873" max="4873" width="3.42578125" style="304" customWidth="1"/>
    <col min="4874" max="4874" width="6.140625" style="304" customWidth="1"/>
    <col min="4875" max="4876" width="5.42578125" style="304" customWidth="1"/>
    <col min="4877" max="4877" width="7.42578125" style="304" customWidth="1"/>
    <col min="4878" max="4878" width="7.5703125" style="304" customWidth="1"/>
    <col min="4879" max="4879" width="3.42578125" style="304" customWidth="1"/>
    <col min="4880" max="4880" width="10.42578125" style="304" customWidth="1"/>
    <col min="4881" max="4881" width="3.85546875" style="304" customWidth="1"/>
    <col min="4882" max="4882" width="4.42578125" style="304" customWidth="1"/>
    <col min="4883" max="4883" width="3.42578125" style="304" customWidth="1"/>
    <col min="4884" max="4884" width="7.140625" style="304" customWidth="1"/>
    <col min="4885" max="4885" width="7.42578125" style="304" customWidth="1"/>
    <col min="4886" max="4886" width="11.5703125" style="304" customWidth="1"/>
    <col min="4887" max="4887" width="6" style="304" customWidth="1"/>
    <col min="4888" max="4888" width="9.42578125" style="304" customWidth="1"/>
    <col min="4889" max="4889" width="7.140625" style="304" customWidth="1"/>
    <col min="4890" max="4890" width="8.85546875" style="304" hidden="1" customWidth="1"/>
    <col min="4891" max="4891" width="2.85546875" style="304" customWidth="1"/>
    <col min="4892" max="4892" width="10.42578125" style="304" customWidth="1"/>
    <col min="4893" max="4893" width="19.140625" style="304" customWidth="1"/>
    <col min="4894" max="5121" width="8.85546875" style="304"/>
    <col min="5122" max="5122" width="15" style="304" customWidth="1"/>
    <col min="5123" max="5123" width="3.5703125" style="304" customWidth="1"/>
    <col min="5124" max="5124" width="10.5703125" style="304" customWidth="1"/>
    <col min="5125" max="5125" width="3.42578125" style="304" customWidth="1"/>
    <col min="5126" max="5126" width="4.5703125" style="304" customWidth="1"/>
    <col min="5127" max="5127" width="4.85546875" style="304" customWidth="1"/>
    <col min="5128" max="5128" width="4.42578125" style="304" customWidth="1"/>
    <col min="5129" max="5129" width="3.42578125" style="304" customWidth="1"/>
    <col min="5130" max="5130" width="6.140625" style="304" customWidth="1"/>
    <col min="5131" max="5132" width="5.42578125" style="304" customWidth="1"/>
    <col min="5133" max="5133" width="7.42578125" style="304" customWidth="1"/>
    <col min="5134" max="5134" width="7.5703125" style="304" customWidth="1"/>
    <col min="5135" max="5135" width="3.42578125" style="304" customWidth="1"/>
    <col min="5136" max="5136" width="10.42578125" style="304" customWidth="1"/>
    <col min="5137" max="5137" width="3.85546875" style="304" customWidth="1"/>
    <col min="5138" max="5138" width="4.42578125" style="304" customWidth="1"/>
    <col min="5139" max="5139" width="3.42578125" style="304" customWidth="1"/>
    <col min="5140" max="5140" width="7.140625" style="304" customWidth="1"/>
    <col min="5141" max="5141" width="7.42578125" style="304" customWidth="1"/>
    <col min="5142" max="5142" width="11.5703125" style="304" customWidth="1"/>
    <col min="5143" max="5143" width="6" style="304" customWidth="1"/>
    <col min="5144" max="5144" width="9.42578125" style="304" customWidth="1"/>
    <col min="5145" max="5145" width="7.140625" style="304" customWidth="1"/>
    <col min="5146" max="5146" width="8.85546875" style="304" hidden="1" customWidth="1"/>
    <col min="5147" max="5147" width="2.85546875" style="304" customWidth="1"/>
    <col min="5148" max="5148" width="10.42578125" style="304" customWidth="1"/>
    <col min="5149" max="5149" width="19.140625" style="304" customWidth="1"/>
    <col min="5150" max="5377" width="8.85546875" style="304"/>
    <col min="5378" max="5378" width="15" style="304" customWidth="1"/>
    <col min="5379" max="5379" width="3.5703125" style="304" customWidth="1"/>
    <col min="5380" max="5380" width="10.5703125" style="304" customWidth="1"/>
    <col min="5381" max="5381" width="3.42578125" style="304" customWidth="1"/>
    <col min="5382" max="5382" width="4.5703125" style="304" customWidth="1"/>
    <col min="5383" max="5383" width="4.85546875" style="304" customWidth="1"/>
    <col min="5384" max="5384" width="4.42578125" style="304" customWidth="1"/>
    <col min="5385" max="5385" width="3.42578125" style="304" customWidth="1"/>
    <col min="5386" max="5386" width="6.140625" style="304" customWidth="1"/>
    <col min="5387" max="5388" width="5.42578125" style="304" customWidth="1"/>
    <col min="5389" max="5389" width="7.42578125" style="304" customWidth="1"/>
    <col min="5390" max="5390" width="7.5703125" style="304" customWidth="1"/>
    <col min="5391" max="5391" width="3.42578125" style="304" customWidth="1"/>
    <col min="5392" max="5392" width="10.42578125" style="304" customWidth="1"/>
    <col min="5393" max="5393" width="3.85546875" style="304" customWidth="1"/>
    <col min="5394" max="5394" width="4.42578125" style="304" customWidth="1"/>
    <col min="5395" max="5395" width="3.42578125" style="304" customWidth="1"/>
    <col min="5396" max="5396" width="7.140625" style="304" customWidth="1"/>
    <col min="5397" max="5397" width="7.42578125" style="304" customWidth="1"/>
    <col min="5398" max="5398" width="11.5703125" style="304" customWidth="1"/>
    <col min="5399" max="5399" width="6" style="304" customWidth="1"/>
    <col min="5400" max="5400" width="9.42578125" style="304" customWidth="1"/>
    <col min="5401" max="5401" width="7.140625" style="304" customWidth="1"/>
    <col min="5402" max="5402" width="8.85546875" style="304" hidden="1" customWidth="1"/>
    <col min="5403" max="5403" width="2.85546875" style="304" customWidth="1"/>
    <col min="5404" max="5404" width="10.42578125" style="304" customWidth="1"/>
    <col min="5405" max="5405" width="19.140625" style="304" customWidth="1"/>
    <col min="5406" max="5633" width="8.85546875" style="304"/>
    <col min="5634" max="5634" width="15" style="304" customWidth="1"/>
    <col min="5635" max="5635" width="3.5703125" style="304" customWidth="1"/>
    <col min="5636" max="5636" width="10.5703125" style="304" customWidth="1"/>
    <col min="5637" max="5637" width="3.42578125" style="304" customWidth="1"/>
    <col min="5638" max="5638" width="4.5703125" style="304" customWidth="1"/>
    <col min="5639" max="5639" width="4.85546875" style="304" customWidth="1"/>
    <col min="5640" max="5640" width="4.42578125" style="304" customWidth="1"/>
    <col min="5641" max="5641" width="3.42578125" style="304" customWidth="1"/>
    <col min="5642" max="5642" width="6.140625" style="304" customWidth="1"/>
    <col min="5643" max="5644" width="5.42578125" style="304" customWidth="1"/>
    <col min="5645" max="5645" width="7.42578125" style="304" customWidth="1"/>
    <col min="5646" max="5646" width="7.5703125" style="304" customWidth="1"/>
    <col min="5647" max="5647" width="3.42578125" style="304" customWidth="1"/>
    <col min="5648" max="5648" width="10.42578125" style="304" customWidth="1"/>
    <col min="5649" max="5649" width="3.85546875" style="304" customWidth="1"/>
    <col min="5650" max="5650" width="4.42578125" style="304" customWidth="1"/>
    <col min="5651" max="5651" width="3.42578125" style="304" customWidth="1"/>
    <col min="5652" max="5652" width="7.140625" style="304" customWidth="1"/>
    <col min="5653" max="5653" width="7.42578125" style="304" customWidth="1"/>
    <col min="5654" max="5654" width="11.5703125" style="304" customWidth="1"/>
    <col min="5655" max="5655" width="6" style="304" customWidth="1"/>
    <col min="5656" max="5656" width="9.42578125" style="304" customWidth="1"/>
    <col min="5657" max="5657" width="7.140625" style="304" customWidth="1"/>
    <col min="5658" max="5658" width="8.85546875" style="304" hidden="1" customWidth="1"/>
    <col min="5659" max="5659" width="2.85546875" style="304" customWidth="1"/>
    <col min="5660" max="5660" width="10.42578125" style="304" customWidth="1"/>
    <col min="5661" max="5661" width="19.140625" style="304" customWidth="1"/>
    <col min="5662" max="5889" width="8.85546875" style="304"/>
    <col min="5890" max="5890" width="15" style="304" customWidth="1"/>
    <col min="5891" max="5891" width="3.5703125" style="304" customWidth="1"/>
    <col min="5892" max="5892" width="10.5703125" style="304" customWidth="1"/>
    <col min="5893" max="5893" width="3.42578125" style="304" customWidth="1"/>
    <col min="5894" max="5894" width="4.5703125" style="304" customWidth="1"/>
    <col min="5895" max="5895" width="4.85546875" style="304" customWidth="1"/>
    <col min="5896" max="5896" width="4.42578125" style="304" customWidth="1"/>
    <col min="5897" max="5897" width="3.42578125" style="304" customWidth="1"/>
    <col min="5898" max="5898" width="6.140625" style="304" customWidth="1"/>
    <col min="5899" max="5900" width="5.42578125" style="304" customWidth="1"/>
    <col min="5901" max="5901" width="7.42578125" style="304" customWidth="1"/>
    <col min="5902" max="5902" width="7.5703125" style="304" customWidth="1"/>
    <col min="5903" max="5903" width="3.42578125" style="304" customWidth="1"/>
    <col min="5904" max="5904" width="10.42578125" style="304" customWidth="1"/>
    <col min="5905" max="5905" width="3.85546875" style="304" customWidth="1"/>
    <col min="5906" max="5906" width="4.42578125" style="304" customWidth="1"/>
    <col min="5907" max="5907" width="3.42578125" style="304" customWidth="1"/>
    <col min="5908" max="5908" width="7.140625" style="304" customWidth="1"/>
    <col min="5909" max="5909" width="7.42578125" style="304" customWidth="1"/>
    <col min="5910" max="5910" width="11.5703125" style="304" customWidth="1"/>
    <col min="5911" max="5911" width="6" style="304" customWidth="1"/>
    <col min="5912" max="5912" width="9.42578125" style="304" customWidth="1"/>
    <col min="5913" max="5913" width="7.140625" style="304" customWidth="1"/>
    <col min="5914" max="5914" width="8.85546875" style="304" hidden="1" customWidth="1"/>
    <col min="5915" max="5915" width="2.85546875" style="304" customWidth="1"/>
    <col min="5916" max="5916" width="10.42578125" style="304" customWidth="1"/>
    <col min="5917" max="5917" width="19.140625" style="304" customWidth="1"/>
    <col min="5918" max="6145" width="8.85546875" style="304"/>
    <col min="6146" max="6146" width="15" style="304" customWidth="1"/>
    <col min="6147" max="6147" width="3.5703125" style="304" customWidth="1"/>
    <col min="6148" max="6148" width="10.5703125" style="304" customWidth="1"/>
    <col min="6149" max="6149" width="3.42578125" style="304" customWidth="1"/>
    <col min="6150" max="6150" width="4.5703125" style="304" customWidth="1"/>
    <col min="6151" max="6151" width="4.85546875" style="304" customWidth="1"/>
    <col min="6152" max="6152" width="4.42578125" style="304" customWidth="1"/>
    <col min="6153" max="6153" width="3.42578125" style="304" customWidth="1"/>
    <col min="6154" max="6154" width="6.140625" style="304" customWidth="1"/>
    <col min="6155" max="6156" width="5.42578125" style="304" customWidth="1"/>
    <col min="6157" max="6157" width="7.42578125" style="304" customWidth="1"/>
    <col min="6158" max="6158" width="7.5703125" style="304" customWidth="1"/>
    <col min="6159" max="6159" width="3.42578125" style="304" customWidth="1"/>
    <col min="6160" max="6160" width="10.42578125" style="304" customWidth="1"/>
    <col min="6161" max="6161" width="3.85546875" style="304" customWidth="1"/>
    <col min="6162" max="6162" width="4.42578125" style="304" customWidth="1"/>
    <col min="6163" max="6163" width="3.42578125" style="304" customWidth="1"/>
    <col min="6164" max="6164" width="7.140625" style="304" customWidth="1"/>
    <col min="6165" max="6165" width="7.42578125" style="304" customWidth="1"/>
    <col min="6166" max="6166" width="11.5703125" style="304" customWidth="1"/>
    <col min="6167" max="6167" width="6" style="304" customWidth="1"/>
    <col min="6168" max="6168" width="9.42578125" style="304" customWidth="1"/>
    <col min="6169" max="6169" width="7.140625" style="304" customWidth="1"/>
    <col min="6170" max="6170" width="8.85546875" style="304" hidden="1" customWidth="1"/>
    <col min="6171" max="6171" width="2.85546875" style="304" customWidth="1"/>
    <col min="6172" max="6172" width="10.42578125" style="304" customWidth="1"/>
    <col min="6173" max="6173" width="19.140625" style="304" customWidth="1"/>
    <col min="6174" max="6401" width="8.85546875" style="304"/>
    <col min="6402" max="6402" width="15" style="304" customWidth="1"/>
    <col min="6403" max="6403" width="3.5703125" style="304" customWidth="1"/>
    <col min="6404" max="6404" width="10.5703125" style="304" customWidth="1"/>
    <col min="6405" max="6405" width="3.42578125" style="304" customWidth="1"/>
    <col min="6406" max="6406" width="4.5703125" style="304" customWidth="1"/>
    <col min="6407" max="6407" width="4.85546875" style="304" customWidth="1"/>
    <col min="6408" max="6408" width="4.42578125" style="304" customWidth="1"/>
    <col min="6409" max="6409" width="3.42578125" style="304" customWidth="1"/>
    <col min="6410" max="6410" width="6.140625" style="304" customWidth="1"/>
    <col min="6411" max="6412" width="5.42578125" style="304" customWidth="1"/>
    <col min="6413" max="6413" width="7.42578125" style="304" customWidth="1"/>
    <col min="6414" max="6414" width="7.5703125" style="304" customWidth="1"/>
    <col min="6415" max="6415" width="3.42578125" style="304" customWidth="1"/>
    <col min="6416" max="6416" width="10.42578125" style="304" customWidth="1"/>
    <col min="6417" max="6417" width="3.85546875" style="304" customWidth="1"/>
    <col min="6418" max="6418" width="4.42578125" style="304" customWidth="1"/>
    <col min="6419" max="6419" width="3.42578125" style="304" customWidth="1"/>
    <col min="6420" max="6420" width="7.140625" style="304" customWidth="1"/>
    <col min="6421" max="6421" width="7.42578125" style="304" customWidth="1"/>
    <col min="6422" max="6422" width="11.5703125" style="304" customWidth="1"/>
    <col min="6423" max="6423" width="6" style="304" customWidth="1"/>
    <col min="6424" max="6424" width="9.42578125" style="304" customWidth="1"/>
    <col min="6425" max="6425" width="7.140625" style="304" customWidth="1"/>
    <col min="6426" max="6426" width="8.85546875" style="304" hidden="1" customWidth="1"/>
    <col min="6427" max="6427" width="2.85546875" style="304" customWidth="1"/>
    <col min="6428" max="6428" width="10.42578125" style="304" customWidth="1"/>
    <col min="6429" max="6429" width="19.140625" style="304" customWidth="1"/>
    <col min="6430" max="6657" width="8.85546875" style="304"/>
    <col min="6658" max="6658" width="15" style="304" customWidth="1"/>
    <col min="6659" max="6659" width="3.5703125" style="304" customWidth="1"/>
    <col min="6660" max="6660" width="10.5703125" style="304" customWidth="1"/>
    <col min="6661" max="6661" width="3.42578125" style="304" customWidth="1"/>
    <col min="6662" max="6662" width="4.5703125" style="304" customWidth="1"/>
    <col min="6663" max="6663" width="4.85546875" style="304" customWidth="1"/>
    <col min="6664" max="6664" width="4.42578125" style="304" customWidth="1"/>
    <col min="6665" max="6665" width="3.42578125" style="304" customWidth="1"/>
    <col min="6666" max="6666" width="6.140625" style="304" customWidth="1"/>
    <col min="6667" max="6668" width="5.42578125" style="304" customWidth="1"/>
    <col min="6669" max="6669" width="7.42578125" style="304" customWidth="1"/>
    <col min="6670" max="6670" width="7.5703125" style="304" customWidth="1"/>
    <col min="6671" max="6671" width="3.42578125" style="304" customWidth="1"/>
    <col min="6672" max="6672" width="10.42578125" style="304" customWidth="1"/>
    <col min="6673" max="6673" width="3.85546875" style="304" customWidth="1"/>
    <col min="6674" max="6674" width="4.42578125" style="304" customWidth="1"/>
    <col min="6675" max="6675" width="3.42578125" style="304" customWidth="1"/>
    <col min="6676" max="6676" width="7.140625" style="304" customWidth="1"/>
    <col min="6677" max="6677" width="7.42578125" style="304" customWidth="1"/>
    <col min="6678" max="6678" width="11.5703125" style="304" customWidth="1"/>
    <col min="6679" max="6679" width="6" style="304" customWidth="1"/>
    <col min="6680" max="6680" width="9.42578125" style="304" customWidth="1"/>
    <col min="6681" max="6681" width="7.140625" style="304" customWidth="1"/>
    <col min="6682" max="6682" width="8.85546875" style="304" hidden="1" customWidth="1"/>
    <col min="6683" max="6683" width="2.85546875" style="304" customWidth="1"/>
    <col min="6684" max="6684" width="10.42578125" style="304" customWidth="1"/>
    <col min="6685" max="6685" width="19.140625" style="304" customWidth="1"/>
    <col min="6686" max="6913" width="8.85546875" style="304"/>
    <col min="6914" max="6914" width="15" style="304" customWidth="1"/>
    <col min="6915" max="6915" width="3.5703125" style="304" customWidth="1"/>
    <col min="6916" max="6916" width="10.5703125" style="304" customWidth="1"/>
    <col min="6917" max="6917" width="3.42578125" style="304" customWidth="1"/>
    <col min="6918" max="6918" width="4.5703125" style="304" customWidth="1"/>
    <col min="6919" max="6919" width="4.85546875" style="304" customWidth="1"/>
    <col min="6920" max="6920" width="4.42578125" style="304" customWidth="1"/>
    <col min="6921" max="6921" width="3.42578125" style="304" customWidth="1"/>
    <col min="6922" max="6922" width="6.140625" style="304" customWidth="1"/>
    <col min="6923" max="6924" width="5.42578125" style="304" customWidth="1"/>
    <col min="6925" max="6925" width="7.42578125" style="304" customWidth="1"/>
    <col min="6926" max="6926" width="7.5703125" style="304" customWidth="1"/>
    <col min="6927" max="6927" width="3.42578125" style="304" customWidth="1"/>
    <col min="6928" max="6928" width="10.42578125" style="304" customWidth="1"/>
    <col min="6929" max="6929" width="3.85546875" style="304" customWidth="1"/>
    <col min="6930" max="6930" width="4.42578125" style="304" customWidth="1"/>
    <col min="6931" max="6931" width="3.42578125" style="304" customWidth="1"/>
    <col min="6932" max="6932" width="7.140625" style="304" customWidth="1"/>
    <col min="6933" max="6933" width="7.42578125" style="304" customWidth="1"/>
    <col min="6934" max="6934" width="11.5703125" style="304" customWidth="1"/>
    <col min="6935" max="6935" width="6" style="304" customWidth="1"/>
    <col min="6936" max="6936" width="9.42578125" style="304" customWidth="1"/>
    <col min="6937" max="6937" width="7.140625" style="304" customWidth="1"/>
    <col min="6938" max="6938" width="8.85546875" style="304" hidden="1" customWidth="1"/>
    <col min="6939" max="6939" width="2.85546875" style="304" customWidth="1"/>
    <col min="6940" max="6940" width="10.42578125" style="304" customWidth="1"/>
    <col min="6941" max="6941" width="19.140625" style="304" customWidth="1"/>
    <col min="6942" max="7169" width="8.85546875" style="304"/>
    <col min="7170" max="7170" width="15" style="304" customWidth="1"/>
    <col min="7171" max="7171" width="3.5703125" style="304" customWidth="1"/>
    <col min="7172" max="7172" width="10.5703125" style="304" customWidth="1"/>
    <col min="7173" max="7173" width="3.42578125" style="304" customWidth="1"/>
    <col min="7174" max="7174" width="4.5703125" style="304" customWidth="1"/>
    <col min="7175" max="7175" width="4.85546875" style="304" customWidth="1"/>
    <col min="7176" max="7176" width="4.42578125" style="304" customWidth="1"/>
    <col min="7177" max="7177" width="3.42578125" style="304" customWidth="1"/>
    <col min="7178" max="7178" width="6.140625" style="304" customWidth="1"/>
    <col min="7179" max="7180" width="5.42578125" style="304" customWidth="1"/>
    <col min="7181" max="7181" width="7.42578125" style="304" customWidth="1"/>
    <col min="7182" max="7182" width="7.5703125" style="304" customWidth="1"/>
    <col min="7183" max="7183" width="3.42578125" style="304" customWidth="1"/>
    <col min="7184" max="7184" width="10.42578125" style="304" customWidth="1"/>
    <col min="7185" max="7185" width="3.85546875" style="304" customWidth="1"/>
    <col min="7186" max="7186" width="4.42578125" style="304" customWidth="1"/>
    <col min="7187" max="7187" width="3.42578125" style="304" customWidth="1"/>
    <col min="7188" max="7188" width="7.140625" style="304" customWidth="1"/>
    <col min="7189" max="7189" width="7.42578125" style="304" customWidth="1"/>
    <col min="7190" max="7190" width="11.5703125" style="304" customWidth="1"/>
    <col min="7191" max="7191" width="6" style="304" customWidth="1"/>
    <col min="7192" max="7192" width="9.42578125" style="304" customWidth="1"/>
    <col min="7193" max="7193" width="7.140625" style="304" customWidth="1"/>
    <col min="7194" max="7194" width="8.85546875" style="304" hidden="1" customWidth="1"/>
    <col min="7195" max="7195" width="2.85546875" style="304" customWidth="1"/>
    <col min="7196" max="7196" width="10.42578125" style="304" customWidth="1"/>
    <col min="7197" max="7197" width="19.140625" style="304" customWidth="1"/>
    <col min="7198" max="7425" width="8.85546875" style="304"/>
    <col min="7426" max="7426" width="15" style="304" customWidth="1"/>
    <col min="7427" max="7427" width="3.5703125" style="304" customWidth="1"/>
    <col min="7428" max="7428" width="10.5703125" style="304" customWidth="1"/>
    <col min="7429" max="7429" width="3.42578125" style="304" customWidth="1"/>
    <col min="7430" max="7430" width="4.5703125" style="304" customWidth="1"/>
    <col min="7431" max="7431" width="4.85546875" style="304" customWidth="1"/>
    <col min="7432" max="7432" width="4.42578125" style="304" customWidth="1"/>
    <col min="7433" max="7433" width="3.42578125" style="304" customWidth="1"/>
    <col min="7434" max="7434" width="6.140625" style="304" customWidth="1"/>
    <col min="7435" max="7436" width="5.42578125" style="304" customWidth="1"/>
    <col min="7437" max="7437" width="7.42578125" style="304" customWidth="1"/>
    <col min="7438" max="7438" width="7.5703125" style="304" customWidth="1"/>
    <col min="7439" max="7439" width="3.42578125" style="304" customWidth="1"/>
    <col min="7440" max="7440" width="10.42578125" style="304" customWidth="1"/>
    <col min="7441" max="7441" width="3.85546875" style="304" customWidth="1"/>
    <col min="7442" max="7442" width="4.42578125" style="304" customWidth="1"/>
    <col min="7443" max="7443" width="3.42578125" style="304" customWidth="1"/>
    <col min="7444" max="7444" width="7.140625" style="304" customWidth="1"/>
    <col min="7445" max="7445" width="7.42578125" style="304" customWidth="1"/>
    <col min="7446" max="7446" width="11.5703125" style="304" customWidth="1"/>
    <col min="7447" max="7447" width="6" style="304" customWidth="1"/>
    <col min="7448" max="7448" width="9.42578125" style="304" customWidth="1"/>
    <col min="7449" max="7449" width="7.140625" style="304" customWidth="1"/>
    <col min="7450" max="7450" width="8.85546875" style="304" hidden="1" customWidth="1"/>
    <col min="7451" max="7451" width="2.85546875" style="304" customWidth="1"/>
    <col min="7452" max="7452" width="10.42578125" style="304" customWidth="1"/>
    <col min="7453" max="7453" width="19.140625" style="304" customWidth="1"/>
    <col min="7454" max="7681" width="8.85546875" style="304"/>
    <col min="7682" max="7682" width="15" style="304" customWidth="1"/>
    <col min="7683" max="7683" width="3.5703125" style="304" customWidth="1"/>
    <col min="7684" max="7684" width="10.5703125" style="304" customWidth="1"/>
    <col min="7685" max="7685" width="3.42578125" style="304" customWidth="1"/>
    <col min="7686" max="7686" width="4.5703125" style="304" customWidth="1"/>
    <col min="7687" max="7687" width="4.85546875" style="304" customWidth="1"/>
    <col min="7688" max="7688" width="4.42578125" style="304" customWidth="1"/>
    <col min="7689" max="7689" width="3.42578125" style="304" customWidth="1"/>
    <col min="7690" max="7690" width="6.140625" style="304" customWidth="1"/>
    <col min="7691" max="7692" width="5.42578125" style="304" customWidth="1"/>
    <col min="7693" max="7693" width="7.42578125" style="304" customWidth="1"/>
    <col min="7694" max="7694" width="7.5703125" style="304" customWidth="1"/>
    <col min="7695" max="7695" width="3.42578125" style="304" customWidth="1"/>
    <col min="7696" max="7696" width="10.42578125" style="304" customWidth="1"/>
    <col min="7697" max="7697" width="3.85546875" style="304" customWidth="1"/>
    <col min="7698" max="7698" width="4.42578125" style="304" customWidth="1"/>
    <col min="7699" max="7699" width="3.42578125" style="304" customWidth="1"/>
    <col min="7700" max="7700" width="7.140625" style="304" customWidth="1"/>
    <col min="7701" max="7701" width="7.42578125" style="304" customWidth="1"/>
    <col min="7702" max="7702" width="11.5703125" style="304" customWidth="1"/>
    <col min="7703" max="7703" width="6" style="304" customWidth="1"/>
    <col min="7704" max="7704" width="9.42578125" style="304" customWidth="1"/>
    <col min="7705" max="7705" width="7.140625" style="304" customWidth="1"/>
    <col min="7706" max="7706" width="8.85546875" style="304" hidden="1" customWidth="1"/>
    <col min="7707" max="7707" width="2.85546875" style="304" customWidth="1"/>
    <col min="7708" max="7708" width="10.42578125" style="304" customWidth="1"/>
    <col min="7709" max="7709" width="19.140625" style="304" customWidth="1"/>
    <col min="7710" max="7937" width="8.85546875" style="304"/>
    <col min="7938" max="7938" width="15" style="304" customWidth="1"/>
    <col min="7939" max="7939" width="3.5703125" style="304" customWidth="1"/>
    <col min="7940" max="7940" width="10.5703125" style="304" customWidth="1"/>
    <col min="7941" max="7941" width="3.42578125" style="304" customWidth="1"/>
    <col min="7942" max="7942" width="4.5703125" style="304" customWidth="1"/>
    <col min="7943" max="7943" width="4.85546875" style="304" customWidth="1"/>
    <col min="7944" max="7944" width="4.42578125" style="304" customWidth="1"/>
    <col min="7945" max="7945" width="3.42578125" style="304" customWidth="1"/>
    <col min="7946" max="7946" width="6.140625" style="304" customWidth="1"/>
    <col min="7947" max="7948" width="5.42578125" style="304" customWidth="1"/>
    <col min="7949" max="7949" width="7.42578125" style="304" customWidth="1"/>
    <col min="7950" max="7950" width="7.5703125" style="304" customWidth="1"/>
    <col min="7951" max="7951" width="3.42578125" style="304" customWidth="1"/>
    <col min="7952" max="7952" width="10.42578125" style="304" customWidth="1"/>
    <col min="7953" max="7953" width="3.85546875" style="304" customWidth="1"/>
    <col min="7954" max="7954" width="4.42578125" style="304" customWidth="1"/>
    <col min="7955" max="7955" width="3.42578125" style="304" customWidth="1"/>
    <col min="7956" max="7956" width="7.140625" style="304" customWidth="1"/>
    <col min="7957" max="7957" width="7.42578125" style="304" customWidth="1"/>
    <col min="7958" max="7958" width="11.5703125" style="304" customWidth="1"/>
    <col min="7959" max="7959" width="6" style="304" customWidth="1"/>
    <col min="7960" max="7960" width="9.42578125" style="304" customWidth="1"/>
    <col min="7961" max="7961" width="7.140625" style="304" customWidth="1"/>
    <col min="7962" max="7962" width="8.85546875" style="304" hidden="1" customWidth="1"/>
    <col min="7963" max="7963" width="2.85546875" style="304" customWidth="1"/>
    <col min="7964" max="7964" width="10.42578125" style="304" customWidth="1"/>
    <col min="7965" max="7965" width="19.140625" style="304" customWidth="1"/>
    <col min="7966" max="8193" width="8.85546875" style="304"/>
    <col min="8194" max="8194" width="15" style="304" customWidth="1"/>
    <col min="8195" max="8195" width="3.5703125" style="304" customWidth="1"/>
    <col min="8196" max="8196" width="10.5703125" style="304" customWidth="1"/>
    <col min="8197" max="8197" width="3.42578125" style="304" customWidth="1"/>
    <col min="8198" max="8198" width="4.5703125" style="304" customWidth="1"/>
    <col min="8199" max="8199" width="4.85546875" style="304" customWidth="1"/>
    <col min="8200" max="8200" width="4.42578125" style="304" customWidth="1"/>
    <col min="8201" max="8201" width="3.42578125" style="304" customWidth="1"/>
    <col min="8202" max="8202" width="6.140625" style="304" customWidth="1"/>
    <col min="8203" max="8204" width="5.42578125" style="304" customWidth="1"/>
    <col min="8205" max="8205" width="7.42578125" style="304" customWidth="1"/>
    <col min="8206" max="8206" width="7.5703125" style="304" customWidth="1"/>
    <col min="8207" max="8207" width="3.42578125" style="304" customWidth="1"/>
    <col min="8208" max="8208" width="10.42578125" style="304" customWidth="1"/>
    <col min="8209" max="8209" width="3.85546875" style="304" customWidth="1"/>
    <col min="8210" max="8210" width="4.42578125" style="304" customWidth="1"/>
    <col min="8211" max="8211" width="3.42578125" style="304" customWidth="1"/>
    <col min="8212" max="8212" width="7.140625" style="304" customWidth="1"/>
    <col min="8213" max="8213" width="7.42578125" style="304" customWidth="1"/>
    <col min="8214" max="8214" width="11.5703125" style="304" customWidth="1"/>
    <col min="8215" max="8215" width="6" style="304" customWidth="1"/>
    <col min="8216" max="8216" width="9.42578125" style="304" customWidth="1"/>
    <col min="8217" max="8217" width="7.140625" style="304" customWidth="1"/>
    <col min="8218" max="8218" width="8.85546875" style="304" hidden="1" customWidth="1"/>
    <col min="8219" max="8219" width="2.85546875" style="304" customWidth="1"/>
    <col min="8220" max="8220" width="10.42578125" style="304" customWidth="1"/>
    <col min="8221" max="8221" width="19.140625" style="304" customWidth="1"/>
    <col min="8222" max="8449" width="8.85546875" style="304"/>
    <col min="8450" max="8450" width="15" style="304" customWidth="1"/>
    <col min="8451" max="8451" width="3.5703125" style="304" customWidth="1"/>
    <col min="8452" max="8452" width="10.5703125" style="304" customWidth="1"/>
    <col min="8453" max="8453" width="3.42578125" style="304" customWidth="1"/>
    <col min="8454" max="8454" width="4.5703125" style="304" customWidth="1"/>
    <col min="8455" max="8455" width="4.85546875" style="304" customWidth="1"/>
    <col min="8456" max="8456" width="4.42578125" style="304" customWidth="1"/>
    <col min="8457" max="8457" width="3.42578125" style="304" customWidth="1"/>
    <col min="8458" max="8458" width="6.140625" style="304" customWidth="1"/>
    <col min="8459" max="8460" width="5.42578125" style="304" customWidth="1"/>
    <col min="8461" max="8461" width="7.42578125" style="304" customWidth="1"/>
    <col min="8462" max="8462" width="7.5703125" style="304" customWidth="1"/>
    <col min="8463" max="8463" width="3.42578125" style="304" customWidth="1"/>
    <col min="8464" max="8464" width="10.42578125" style="304" customWidth="1"/>
    <col min="8465" max="8465" width="3.85546875" style="304" customWidth="1"/>
    <col min="8466" max="8466" width="4.42578125" style="304" customWidth="1"/>
    <col min="8467" max="8467" width="3.42578125" style="304" customWidth="1"/>
    <col min="8468" max="8468" width="7.140625" style="304" customWidth="1"/>
    <col min="8469" max="8469" width="7.42578125" style="304" customWidth="1"/>
    <col min="8470" max="8470" width="11.5703125" style="304" customWidth="1"/>
    <col min="8471" max="8471" width="6" style="304" customWidth="1"/>
    <col min="8472" max="8472" width="9.42578125" style="304" customWidth="1"/>
    <col min="8473" max="8473" width="7.140625" style="304" customWidth="1"/>
    <col min="8474" max="8474" width="8.85546875" style="304" hidden="1" customWidth="1"/>
    <col min="8475" max="8475" width="2.85546875" style="304" customWidth="1"/>
    <col min="8476" max="8476" width="10.42578125" style="304" customWidth="1"/>
    <col min="8477" max="8477" width="19.140625" style="304" customWidth="1"/>
    <col min="8478" max="8705" width="8.85546875" style="304"/>
    <col min="8706" max="8706" width="15" style="304" customWidth="1"/>
    <col min="8707" max="8707" width="3.5703125" style="304" customWidth="1"/>
    <col min="8708" max="8708" width="10.5703125" style="304" customWidth="1"/>
    <col min="8709" max="8709" width="3.42578125" style="304" customWidth="1"/>
    <col min="8710" max="8710" width="4.5703125" style="304" customWidth="1"/>
    <col min="8711" max="8711" width="4.85546875" style="304" customWidth="1"/>
    <col min="8712" max="8712" width="4.42578125" style="304" customWidth="1"/>
    <col min="8713" max="8713" width="3.42578125" style="304" customWidth="1"/>
    <col min="8714" max="8714" width="6.140625" style="304" customWidth="1"/>
    <col min="8715" max="8716" width="5.42578125" style="304" customWidth="1"/>
    <col min="8717" max="8717" width="7.42578125" style="304" customWidth="1"/>
    <col min="8718" max="8718" width="7.5703125" style="304" customWidth="1"/>
    <col min="8719" max="8719" width="3.42578125" style="304" customWidth="1"/>
    <col min="8720" max="8720" width="10.42578125" style="304" customWidth="1"/>
    <col min="8721" max="8721" width="3.85546875" style="304" customWidth="1"/>
    <col min="8722" max="8722" width="4.42578125" style="304" customWidth="1"/>
    <col min="8723" max="8723" width="3.42578125" style="304" customWidth="1"/>
    <col min="8724" max="8724" width="7.140625" style="304" customWidth="1"/>
    <col min="8725" max="8725" width="7.42578125" style="304" customWidth="1"/>
    <col min="8726" max="8726" width="11.5703125" style="304" customWidth="1"/>
    <col min="8727" max="8727" width="6" style="304" customWidth="1"/>
    <col min="8728" max="8728" width="9.42578125" style="304" customWidth="1"/>
    <col min="8729" max="8729" width="7.140625" style="304" customWidth="1"/>
    <col min="8730" max="8730" width="8.85546875" style="304" hidden="1" customWidth="1"/>
    <col min="8731" max="8731" width="2.85546875" style="304" customWidth="1"/>
    <col min="8732" max="8732" width="10.42578125" style="304" customWidth="1"/>
    <col min="8733" max="8733" width="19.140625" style="304" customWidth="1"/>
    <col min="8734" max="8961" width="8.85546875" style="304"/>
    <col min="8962" max="8962" width="15" style="304" customWidth="1"/>
    <col min="8963" max="8963" width="3.5703125" style="304" customWidth="1"/>
    <col min="8964" max="8964" width="10.5703125" style="304" customWidth="1"/>
    <col min="8965" max="8965" width="3.42578125" style="304" customWidth="1"/>
    <col min="8966" max="8966" width="4.5703125" style="304" customWidth="1"/>
    <col min="8967" max="8967" width="4.85546875" style="304" customWidth="1"/>
    <col min="8968" max="8968" width="4.42578125" style="304" customWidth="1"/>
    <col min="8969" max="8969" width="3.42578125" style="304" customWidth="1"/>
    <col min="8970" max="8970" width="6.140625" style="304" customWidth="1"/>
    <col min="8971" max="8972" width="5.42578125" style="304" customWidth="1"/>
    <col min="8973" max="8973" width="7.42578125" style="304" customWidth="1"/>
    <col min="8974" max="8974" width="7.5703125" style="304" customWidth="1"/>
    <col min="8975" max="8975" width="3.42578125" style="304" customWidth="1"/>
    <col min="8976" max="8976" width="10.42578125" style="304" customWidth="1"/>
    <col min="8977" max="8977" width="3.85546875" style="304" customWidth="1"/>
    <col min="8978" max="8978" width="4.42578125" style="304" customWidth="1"/>
    <col min="8979" max="8979" width="3.42578125" style="304" customWidth="1"/>
    <col min="8980" max="8980" width="7.140625" style="304" customWidth="1"/>
    <col min="8981" max="8981" width="7.42578125" style="304" customWidth="1"/>
    <col min="8982" max="8982" width="11.5703125" style="304" customWidth="1"/>
    <col min="8983" max="8983" width="6" style="304" customWidth="1"/>
    <col min="8984" max="8984" width="9.42578125" style="304" customWidth="1"/>
    <col min="8985" max="8985" width="7.140625" style="304" customWidth="1"/>
    <col min="8986" max="8986" width="8.85546875" style="304" hidden="1" customWidth="1"/>
    <col min="8987" max="8987" width="2.85546875" style="304" customWidth="1"/>
    <col min="8988" max="8988" width="10.42578125" style="304" customWidth="1"/>
    <col min="8989" max="8989" width="19.140625" style="304" customWidth="1"/>
    <col min="8990" max="9217" width="8.85546875" style="304"/>
    <col min="9218" max="9218" width="15" style="304" customWidth="1"/>
    <col min="9219" max="9219" width="3.5703125" style="304" customWidth="1"/>
    <col min="9220" max="9220" width="10.5703125" style="304" customWidth="1"/>
    <col min="9221" max="9221" width="3.42578125" style="304" customWidth="1"/>
    <col min="9222" max="9222" width="4.5703125" style="304" customWidth="1"/>
    <col min="9223" max="9223" width="4.85546875" style="304" customWidth="1"/>
    <col min="9224" max="9224" width="4.42578125" style="304" customWidth="1"/>
    <col min="9225" max="9225" width="3.42578125" style="304" customWidth="1"/>
    <col min="9226" max="9226" width="6.140625" style="304" customWidth="1"/>
    <col min="9227" max="9228" width="5.42578125" style="304" customWidth="1"/>
    <col min="9229" max="9229" width="7.42578125" style="304" customWidth="1"/>
    <col min="9230" max="9230" width="7.5703125" style="304" customWidth="1"/>
    <col min="9231" max="9231" width="3.42578125" style="304" customWidth="1"/>
    <col min="9232" max="9232" width="10.42578125" style="304" customWidth="1"/>
    <col min="9233" max="9233" width="3.85546875" style="304" customWidth="1"/>
    <col min="9234" max="9234" width="4.42578125" style="304" customWidth="1"/>
    <col min="9235" max="9235" width="3.42578125" style="304" customWidth="1"/>
    <col min="9236" max="9236" width="7.140625" style="304" customWidth="1"/>
    <col min="9237" max="9237" width="7.42578125" style="304" customWidth="1"/>
    <col min="9238" max="9238" width="11.5703125" style="304" customWidth="1"/>
    <col min="9239" max="9239" width="6" style="304" customWidth="1"/>
    <col min="9240" max="9240" width="9.42578125" style="304" customWidth="1"/>
    <col min="9241" max="9241" width="7.140625" style="304" customWidth="1"/>
    <col min="9242" max="9242" width="8.85546875" style="304" hidden="1" customWidth="1"/>
    <col min="9243" max="9243" width="2.85546875" style="304" customWidth="1"/>
    <col min="9244" max="9244" width="10.42578125" style="304" customWidth="1"/>
    <col min="9245" max="9245" width="19.140625" style="304" customWidth="1"/>
    <col min="9246" max="9473" width="8.85546875" style="304"/>
    <col min="9474" max="9474" width="15" style="304" customWidth="1"/>
    <col min="9475" max="9475" width="3.5703125" style="304" customWidth="1"/>
    <col min="9476" max="9476" width="10.5703125" style="304" customWidth="1"/>
    <col min="9477" max="9477" width="3.42578125" style="304" customWidth="1"/>
    <col min="9478" max="9478" width="4.5703125" style="304" customWidth="1"/>
    <col min="9479" max="9479" width="4.85546875" style="304" customWidth="1"/>
    <col min="9480" max="9480" width="4.42578125" style="304" customWidth="1"/>
    <col min="9481" max="9481" width="3.42578125" style="304" customWidth="1"/>
    <col min="9482" max="9482" width="6.140625" style="304" customWidth="1"/>
    <col min="9483" max="9484" width="5.42578125" style="304" customWidth="1"/>
    <col min="9485" max="9485" width="7.42578125" style="304" customWidth="1"/>
    <col min="9486" max="9486" width="7.5703125" style="304" customWidth="1"/>
    <col min="9487" max="9487" width="3.42578125" style="304" customWidth="1"/>
    <col min="9488" max="9488" width="10.42578125" style="304" customWidth="1"/>
    <col min="9489" max="9489" width="3.85546875" style="304" customWidth="1"/>
    <col min="9490" max="9490" width="4.42578125" style="304" customWidth="1"/>
    <col min="9491" max="9491" width="3.42578125" style="304" customWidth="1"/>
    <col min="9492" max="9492" width="7.140625" style="304" customWidth="1"/>
    <col min="9493" max="9493" width="7.42578125" style="304" customWidth="1"/>
    <col min="9494" max="9494" width="11.5703125" style="304" customWidth="1"/>
    <col min="9495" max="9495" width="6" style="304" customWidth="1"/>
    <col min="9496" max="9496" width="9.42578125" style="304" customWidth="1"/>
    <col min="9497" max="9497" width="7.140625" style="304" customWidth="1"/>
    <col min="9498" max="9498" width="8.85546875" style="304" hidden="1" customWidth="1"/>
    <col min="9499" max="9499" width="2.85546875" style="304" customWidth="1"/>
    <col min="9500" max="9500" width="10.42578125" style="304" customWidth="1"/>
    <col min="9501" max="9501" width="19.140625" style="304" customWidth="1"/>
    <col min="9502" max="9729" width="8.85546875" style="304"/>
    <col min="9730" max="9730" width="15" style="304" customWidth="1"/>
    <col min="9731" max="9731" width="3.5703125" style="304" customWidth="1"/>
    <col min="9732" max="9732" width="10.5703125" style="304" customWidth="1"/>
    <col min="9733" max="9733" width="3.42578125" style="304" customWidth="1"/>
    <col min="9734" max="9734" width="4.5703125" style="304" customWidth="1"/>
    <col min="9735" max="9735" width="4.85546875" style="304" customWidth="1"/>
    <col min="9736" max="9736" width="4.42578125" style="304" customWidth="1"/>
    <col min="9737" max="9737" width="3.42578125" style="304" customWidth="1"/>
    <col min="9738" max="9738" width="6.140625" style="304" customWidth="1"/>
    <col min="9739" max="9740" width="5.42578125" style="304" customWidth="1"/>
    <col min="9741" max="9741" width="7.42578125" style="304" customWidth="1"/>
    <col min="9742" max="9742" width="7.5703125" style="304" customWidth="1"/>
    <col min="9743" max="9743" width="3.42578125" style="304" customWidth="1"/>
    <col min="9744" max="9744" width="10.42578125" style="304" customWidth="1"/>
    <col min="9745" max="9745" width="3.85546875" style="304" customWidth="1"/>
    <col min="9746" max="9746" width="4.42578125" style="304" customWidth="1"/>
    <col min="9747" max="9747" width="3.42578125" style="304" customWidth="1"/>
    <col min="9748" max="9748" width="7.140625" style="304" customWidth="1"/>
    <col min="9749" max="9749" width="7.42578125" style="304" customWidth="1"/>
    <col min="9750" max="9750" width="11.5703125" style="304" customWidth="1"/>
    <col min="9751" max="9751" width="6" style="304" customWidth="1"/>
    <col min="9752" max="9752" width="9.42578125" style="304" customWidth="1"/>
    <col min="9753" max="9753" width="7.140625" style="304" customWidth="1"/>
    <col min="9754" max="9754" width="8.85546875" style="304" hidden="1" customWidth="1"/>
    <col min="9755" max="9755" width="2.85546875" style="304" customWidth="1"/>
    <col min="9756" max="9756" width="10.42578125" style="304" customWidth="1"/>
    <col min="9757" max="9757" width="19.140625" style="304" customWidth="1"/>
    <col min="9758" max="9985" width="8.85546875" style="304"/>
    <col min="9986" max="9986" width="15" style="304" customWidth="1"/>
    <col min="9987" max="9987" width="3.5703125" style="304" customWidth="1"/>
    <col min="9988" max="9988" width="10.5703125" style="304" customWidth="1"/>
    <col min="9989" max="9989" width="3.42578125" style="304" customWidth="1"/>
    <col min="9990" max="9990" width="4.5703125" style="304" customWidth="1"/>
    <col min="9991" max="9991" width="4.85546875" style="304" customWidth="1"/>
    <col min="9992" max="9992" width="4.42578125" style="304" customWidth="1"/>
    <col min="9993" max="9993" width="3.42578125" style="304" customWidth="1"/>
    <col min="9994" max="9994" width="6.140625" style="304" customWidth="1"/>
    <col min="9995" max="9996" width="5.42578125" style="304" customWidth="1"/>
    <col min="9997" max="9997" width="7.42578125" style="304" customWidth="1"/>
    <col min="9998" max="9998" width="7.5703125" style="304" customWidth="1"/>
    <col min="9999" max="9999" width="3.42578125" style="304" customWidth="1"/>
    <col min="10000" max="10000" width="10.42578125" style="304" customWidth="1"/>
    <col min="10001" max="10001" width="3.85546875" style="304" customWidth="1"/>
    <col min="10002" max="10002" width="4.42578125" style="304" customWidth="1"/>
    <col min="10003" max="10003" width="3.42578125" style="304" customWidth="1"/>
    <col min="10004" max="10004" width="7.140625" style="304" customWidth="1"/>
    <col min="10005" max="10005" width="7.42578125" style="304" customWidth="1"/>
    <col min="10006" max="10006" width="11.5703125" style="304" customWidth="1"/>
    <col min="10007" max="10007" width="6" style="304" customWidth="1"/>
    <col min="10008" max="10008" width="9.42578125" style="304" customWidth="1"/>
    <col min="10009" max="10009" width="7.140625" style="304" customWidth="1"/>
    <col min="10010" max="10010" width="8.85546875" style="304" hidden="1" customWidth="1"/>
    <col min="10011" max="10011" width="2.85546875" style="304" customWidth="1"/>
    <col min="10012" max="10012" width="10.42578125" style="304" customWidth="1"/>
    <col min="10013" max="10013" width="19.140625" style="304" customWidth="1"/>
    <col min="10014" max="10241" width="8.85546875" style="304"/>
    <col min="10242" max="10242" width="15" style="304" customWidth="1"/>
    <col min="10243" max="10243" width="3.5703125" style="304" customWidth="1"/>
    <col min="10244" max="10244" width="10.5703125" style="304" customWidth="1"/>
    <col min="10245" max="10245" width="3.42578125" style="304" customWidth="1"/>
    <col min="10246" max="10246" width="4.5703125" style="304" customWidth="1"/>
    <col min="10247" max="10247" width="4.85546875" style="304" customWidth="1"/>
    <col min="10248" max="10248" width="4.42578125" style="304" customWidth="1"/>
    <col min="10249" max="10249" width="3.42578125" style="304" customWidth="1"/>
    <col min="10250" max="10250" width="6.140625" style="304" customWidth="1"/>
    <col min="10251" max="10252" width="5.42578125" style="304" customWidth="1"/>
    <col min="10253" max="10253" width="7.42578125" style="304" customWidth="1"/>
    <col min="10254" max="10254" width="7.5703125" style="304" customWidth="1"/>
    <col min="10255" max="10255" width="3.42578125" style="304" customWidth="1"/>
    <col min="10256" max="10256" width="10.42578125" style="304" customWidth="1"/>
    <col min="10257" max="10257" width="3.85546875" style="304" customWidth="1"/>
    <col min="10258" max="10258" width="4.42578125" style="304" customWidth="1"/>
    <col min="10259" max="10259" width="3.42578125" style="304" customWidth="1"/>
    <col min="10260" max="10260" width="7.140625" style="304" customWidth="1"/>
    <col min="10261" max="10261" width="7.42578125" style="304" customWidth="1"/>
    <col min="10262" max="10262" width="11.5703125" style="304" customWidth="1"/>
    <col min="10263" max="10263" width="6" style="304" customWidth="1"/>
    <col min="10264" max="10264" width="9.42578125" style="304" customWidth="1"/>
    <col min="10265" max="10265" width="7.140625" style="304" customWidth="1"/>
    <col min="10266" max="10266" width="8.85546875" style="304" hidden="1" customWidth="1"/>
    <col min="10267" max="10267" width="2.85546875" style="304" customWidth="1"/>
    <col min="10268" max="10268" width="10.42578125" style="304" customWidth="1"/>
    <col min="10269" max="10269" width="19.140625" style="304" customWidth="1"/>
    <col min="10270" max="10497" width="8.85546875" style="304"/>
    <col min="10498" max="10498" width="15" style="304" customWidth="1"/>
    <col min="10499" max="10499" width="3.5703125" style="304" customWidth="1"/>
    <col min="10500" max="10500" width="10.5703125" style="304" customWidth="1"/>
    <col min="10501" max="10501" width="3.42578125" style="304" customWidth="1"/>
    <col min="10502" max="10502" width="4.5703125" style="304" customWidth="1"/>
    <col min="10503" max="10503" width="4.85546875" style="304" customWidth="1"/>
    <col min="10504" max="10504" width="4.42578125" style="304" customWidth="1"/>
    <col min="10505" max="10505" width="3.42578125" style="304" customWidth="1"/>
    <col min="10506" max="10506" width="6.140625" style="304" customWidth="1"/>
    <col min="10507" max="10508" width="5.42578125" style="304" customWidth="1"/>
    <col min="10509" max="10509" width="7.42578125" style="304" customWidth="1"/>
    <col min="10510" max="10510" width="7.5703125" style="304" customWidth="1"/>
    <col min="10511" max="10511" width="3.42578125" style="304" customWidth="1"/>
    <col min="10512" max="10512" width="10.42578125" style="304" customWidth="1"/>
    <col min="10513" max="10513" width="3.85546875" style="304" customWidth="1"/>
    <col min="10514" max="10514" width="4.42578125" style="304" customWidth="1"/>
    <col min="10515" max="10515" width="3.42578125" style="304" customWidth="1"/>
    <col min="10516" max="10516" width="7.140625" style="304" customWidth="1"/>
    <col min="10517" max="10517" width="7.42578125" style="304" customWidth="1"/>
    <col min="10518" max="10518" width="11.5703125" style="304" customWidth="1"/>
    <col min="10519" max="10519" width="6" style="304" customWidth="1"/>
    <col min="10520" max="10520" width="9.42578125" style="304" customWidth="1"/>
    <col min="10521" max="10521" width="7.140625" style="304" customWidth="1"/>
    <col min="10522" max="10522" width="8.85546875" style="304" hidden="1" customWidth="1"/>
    <col min="10523" max="10523" width="2.85546875" style="304" customWidth="1"/>
    <col min="10524" max="10524" width="10.42578125" style="304" customWidth="1"/>
    <col min="10525" max="10525" width="19.140625" style="304" customWidth="1"/>
    <col min="10526" max="10753" width="8.85546875" style="304"/>
    <col min="10754" max="10754" width="15" style="304" customWidth="1"/>
    <col min="10755" max="10755" width="3.5703125" style="304" customWidth="1"/>
    <col min="10756" max="10756" width="10.5703125" style="304" customWidth="1"/>
    <col min="10757" max="10757" width="3.42578125" style="304" customWidth="1"/>
    <col min="10758" max="10758" width="4.5703125" style="304" customWidth="1"/>
    <col min="10759" max="10759" width="4.85546875" style="304" customWidth="1"/>
    <col min="10760" max="10760" width="4.42578125" style="304" customWidth="1"/>
    <col min="10761" max="10761" width="3.42578125" style="304" customWidth="1"/>
    <col min="10762" max="10762" width="6.140625" style="304" customWidth="1"/>
    <col min="10763" max="10764" width="5.42578125" style="304" customWidth="1"/>
    <col min="10765" max="10765" width="7.42578125" style="304" customWidth="1"/>
    <col min="10766" max="10766" width="7.5703125" style="304" customWidth="1"/>
    <col min="10767" max="10767" width="3.42578125" style="304" customWidth="1"/>
    <col min="10768" max="10768" width="10.42578125" style="304" customWidth="1"/>
    <col min="10769" max="10769" width="3.85546875" style="304" customWidth="1"/>
    <col min="10770" max="10770" width="4.42578125" style="304" customWidth="1"/>
    <col min="10771" max="10771" width="3.42578125" style="304" customWidth="1"/>
    <col min="10772" max="10772" width="7.140625" style="304" customWidth="1"/>
    <col min="10773" max="10773" width="7.42578125" style="304" customWidth="1"/>
    <col min="10774" max="10774" width="11.5703125" style="304" customWidth="1"/>
    <col min="10775" max="10775" width="6" style="304" customWidth="1"/>
    <col min="10776" max="10776" width="9.42578125" style="304" customWidth="1"/>
    <col min="10777" max="10777" width="7.140625" style="304" customWidth="1"/>
    <col min="10778" max="10778" width="8.85546875" style="304" hidden="1" customWidth="1"/>
    <col min="10779" max="10779" width="2.85546875" style="304" customWidth="1"/>
    <col min="10780" max="10780" width="10.42578125" style="304" customWidth="1"/>
    <col min="10781" max="10781" width="19.140625" style="304" customWidth="1"/>
    <col min="10782" max="11009" width="8.85546875" style="304"/>
    <col min="11010" max="11010" width="15" style="304" customWidth="1"/>
    <col min="11011" max="11011" width="3.5703125" style="304" customWidth="1"/>
    <col min="11012" max="11012" width="10.5703125" style="304" customWidth="1"/>
    <col min="11013" max="11013" width="3.42578125" style="304" customWidth="1"/>
    <col min="11014" max="11014" width="4.5703125" style="304" customWidth="1"/>
    <col min="11015" max="11015" width="4.85546875" style="304" customWidth="1"/>
    <col min="11016" max="11016" width="4.42578125" style="304" customWidth="1"/>
    <col min="11017" max="11017" width="3.42578125" style="304" customWidth="1"/>
    <col min="11018" max="11018" width="6.140625" style="304" customWidth="1"/>
    <col min="11019" max="11020" width="5.42578125" style="304" customWidth="1"/>
    <col min="11021" max="11021" width="7.42578125" style="304" customWidth="1"/>
    <col min="11022" max="11022" width="7.5703125" style="304" customWidth="1"/>
    <col min="11023" max="11023" width="3.42578125" style="304" customWidth="1"/>
    <col min="11024" max="11024" width="10.42578125" style="304" customWidth="1"/>
    <col min="11025" max="11025" width="3.85546875" style="304" customWidth="1"/>
    <col min="11026" max="11026" width="4.42578125" style="304" customWidth="1"/>
    <col min="11027" max="11027" width="3.42578125" style="304" customWidth="1"/>
    <col min="11028" max="11028" width="7.140625" style="304" customWidth="1"/>
    <col min="11029" max="11029" width="7.42578125" style="304" customWidth="1"/>
    <col min="11030" max="11030" width="11.5703125" style="304" customWidth="1"/>
    <col min="11031" max="11031" width="6" style="304" customWidth="1"/>
    <col min="11032" max="11032" width="9.42578125" style="304" customWidth="1"/>
    <col min="11033" max="11033" width="7.140625" style="304" customWidth="1"/>
    <col min="11034" max="11034" width="8.85546875" style="304" hidden="1" customWidth="1"/>
    <col min="11035" max="11035" width="2.85546875" style="304" customWidth="1"/>
    <col min="11036" max="11036" width="10.42578125" style="304" customWidth="1"/>
    <col min="11037" max="11037" width="19.140625" style="304" customWidth="1"/>
    <col min="11038" max="11265" width="8.85546875" style="304"/>
    <col min="11266" max="11266" width="15" style="304" customWidth="1"/>
    <col min="11267" max="11267" width="3.5703125" style="304" customWidth="1"/>
    <col min="11268" max="11268" width="10.5703125" style="304" customWidth="1"/>
    <col min="11269" max="11269" width="3.42578125" style="304" customWidth="1"/>
    <col min="11270" max="11270" width="4.5703125" style="304" customWidth="1"/>
    <col min="11271" max="11271" width="4.85546875" style="304" customWidth="1"/>
    <col min="11272" max="11272" width="4.42578125" style="304" customWidth="1"/>
    <col min="11273" max="11273" width="3.42578125" style="304" customWidth="1"/>
    <col min="11274" max="11274" width="6.140625" style="304" customWidth="1"/>
    <col min="11275" max="11276" width="5.42578125" style="304" customWidth="1"/>
    <col min="11277" max="11277" width="7.42578125" style="304" customWidth="1"/>
    <col min="11278" max="11278" width="7.5703125" style="304" customWidth="1"/>
    <col min="11279" max="11279" width="3.42578125" style="304" customWidth="1"/>
    <col min="11280" max="11280" width="10.42578125" style="304" customWidth="1"/>
    <col min="11281" max="11281" width="3.85546875" style="304" customWidth="1"/>
    <col min="11282" max="11282" width="4.42578125" style="304" customWidth="1"/>
    <col min="11283" max="11283" width="3.42578125" style="304" customWidth="1"/>
    <col min="11284" max="11284" width="7.140625" style="304" customWidth="1"/>
    <col min="11285" max="11285" width="7.42578125" style="304" customWidth="1"/>
    <col min="11286" max="11286" width="11.5703125" style="304" customWidth="1"/>
    <col min="11287" max="11287" width="6" style="304" customWidth="1"/>
    <col min="11288" max="11288" width="9.42578125" style="304" customWidth="1"/>
    <col min="11289" max="11289" width="7.140625" style="304" customWidth="1"/>
    <col min="11290" max="11290" width="8.85546875" style="304" hidden="1" customWidth="1"/>
    <col min="11291" max="11291" width="2.85546875" style="304" customWidth="1"/>
    <col min="11292" max="11292" width="10.42578125" style="304" customWidth="1"/>
    <col min="11293" max="11293" width="19.140625" style="304" customWidth="1"/>
    <col min="11294" max="11521" width="8.85546875" style="304"/>
    <col min="11522" max="11522" width="15" style="304" customWidth="1"/>
    <col min="11523" max="11523" width="3.5703125" style="304" customWidth="1"/>
    <col min="11524" max="11524" width="10.5703125" style="304" customWidth="1"/>
    <col min="11525" max="11525" width="3.42578125" style="304" customWidth="1"/>
    <col min="11526" max="11526" width="4.5703125" style="304" customWidth="1"/>
    <col min="11527" max="11527" width="4.85546875" style="304" customWidth="1"/>
    <col min="11528" max="11528" width="4.42578125" style="304" customWidth="1"/>
    <col min="11529" max="11529" width="3.42578125" style="304" customWidth="1"/>
    <col min="11530" max="11530" width="6.140625" style="304" customWidth="1"/>
    <col min="11531" max="11532" width="5.42578125" style="304" customWidth="1"/>
    <col min="11533" max="11533" width="7.42578125" style="304" customWidth="1"/>
    <col min="11534" max="11534" width="7.5703125" style="304" customWidth="1"/>
    <col min="11535" max="11535" width="3.42578125" style="304" customWidth="1"/>
    <col min="11536" max="11536" width="10.42578125" style="304" customWidth="1"/>
    <col min="11537" max="11537" width="3.85546875" style="304" customWidth="1"/>
    <col min="11538" max="11538" width="4.42578125" style="304" customWidth="1"/>
    <col min="11539" max="11539" width="3.42578125" style="304" customWidth="1"/>
    <col min="11540" max="11540" width="7.140625" style="304" customWidth="1"/>
    <col min="11541" max="11541" width="7.42578125" style="304" customWidth="1"/>
    <col min="11542" max="11542" width="11.5703125" style="304" customWidth="1"/>
    <col min="11543" max="11543" width="6" style="304" customWidth="1"/>
    <col min="11544" max="11544" width="9.42578125" style="304" customWidth="1"/>
    <col min="11545" max="11545" width="7.140625" style="304" customWidth="1"/>
    <col min="11546" max="11546" width="8.85546875" style="304" hidden="1" customWidth="1"/>
    <col min="11547" max="11547" width="2.85546875" style="304" customWidth="1"/>
    <col min="11548" max="11548" width="10.42578125" style="304" customWidth="1"/>
    <col min="11549" max="11549" width="19.140625" style="304" customWidth="1"/>
    <col min="11550" max="11777" width="8.85546875" style="304"/>
    <col min="11778" max="11778" width="15" style="304" customWidth="1"/>
    <col min="11779" max="11779" width="3.5703125" style="304" customWidth="1"/>
    <col min="11780" max="11780" width="10.5703125" style="304" customWidth="1"/>
    <col min="11781" max="11781" width="3.42578125" style="304" customWidth="1"/>
    <col min="11782" max="11782" width="4.5703125" style="304" customWidth="1"/>
    <col min="11783" max="11783" width="4.85546875" style="304" customWidth="1"/>
    <col min="11784" max="11784" width="4.42578125" style="304" customWidth="1"/>
    <col min="11785" max="11785" width="3.42578125" style="304" customWidth="1"/>
    <col min="11786" max="11786" width="6.140625" style="304" customWidth="1"/>
    <col min="11787" max="11788" width="5.42578125" style="304" customWidth="1"/>
    <col min="11789" max="11789" width="7.42578125" style="304" customWidth="1"/>
    <col min="11790" max="11790" width="7.5703125" style="304" customWidth="1"/>
    <col min="11791" max="11791" width="3.42578125" style="304" customWidth="1"/>
    <col min="11792" max="11792" width="10.42578125" style="304" customWidth="1"/>
    <col min="11793" max="11793" width="3.85546875" style="304" customWidth="1"/>
    <col min="11794" max="11794" width="4.42578125" style="304" customWidth="1"/>
    <col min="11795" max="11795" width="3.42578125" style="304" customWidth="1"/>
    <col min="11796" max="11796" width="7.140625" style="304" customWidth="1"/>
    <col min="11797" max="11797" width="7.42578125" style="304" customWidth="1"/>
    <col min="11798" max="11798" width="11.5703125" style="304" customWidth="1"/>
    <col min="11799" max="11799" width="6" style="304" customWidth="1"/>
    <col min="11800" max="11800" width="9.42578125" style="304" customWidth="1"/>
    <col min="11801" max="11801" width="7.140625" style="304" customWidth="1"/>
    <col min="11802" max="11802" width="8.85546875" style="304" hidden="1" customWidth="1"/>
    <col min="11803" max="11803" width="2.85546875" style="304" customWidth="1"/>
    <col min="11804" max="11804" width="10.42578125" style="304" customWidth="1"/>
    <col min="11805" max="11805" width="19.140625" style="304" customWidth="1"/>
    <col min="11806" max="12033" width="8.85546875" style="304"/>
    <col min="12034" max="12034" width="15" style="304" customWidth="1"/>
    <col min="12035" max="12035" width="3.5703125" style="304" customWidth="1"/>
    <col min="12036" max="12036" width="10.5703125" style="304" customWidth="1"/>
    <col min="12037" max="12037" width="3.42578125" style="304" customWidth="1"/>
    <col min="12038" max="12038" width="4.5703125" style="304" customWidth="1"/>
    <col min="12039" max="12039" width="4.85546875" style="304" customWidth="1"/>
    <col min="12040" max="12040" width="4.42578125" style="304" customWidth="1"/>
    <col min="12041" max="12041" width="3.42578125" style="304" customWidth="1"/>
    <col min="12042" max="12042" width="6.140625" style="304" customWidth="1"/>
    <col min="12043" max="12044" width="5.42578125" style="304" customWidth="1"/>
    <col min="12045" max="12045" width="7.42578125" style="304" customWidth="1"/>
    <col min="12046" max="12046" width="7.5703125" style="304" customWidth="1"/>
    <col min="12047" max="12047" width="3.42578125" style="304" customWidth="1"/>
    <col min="12048" max="12048" width="10.42578125" style="304" customWidth="1"/>
    <col min="12049" max="12049" width="3.85546875" style="304" customWidth="1"/>
    <col min="12050" max="12050" width="4.42578125" style="304" customWidth="1"/>
    <col min="12051" max="12051" width="3.42578125" style="304" customWidth="1"/>
    <col min="12052" max="12052" width="7.140625" style="304" customWidth="1"/>
    <col min="12053" max="12053" width="7.42578125" style="304" customWidth="1"/>
    <col min="12054" max="12054" width="11.5703125" style="304" customWidth="1"/>
    <col min="12055" max="12055" width="6" style="304" customWidth="1"/>
    <col min="12056" max="12056" width="9.42578125" style="304" customWidth="1"/>
    <col min="12057" max="12057" width="7.140625" style="304" customWidth="1"/>
    <col min="12058" max="12058" width="8.85546875" style="304" hidden="1" customWidth="1"/>
    <col min="12059" max="12059" width="2.85546875" style="304" customWidth="1"/>
    <col min="12060" max="12060" width="10.42578125" style="304" customWidth="1"/>
    <col min="12061" max="12061" width="19.140625" style="304" customWidth="1"/>
    <col min="12062" max="12289" width="8.85546875" style="304"/>
    <col min="12290" max="12290" width="15" style="304" customWidth="1"/>
    <col min="12291" max="12291" width="3.5703125" style="304" customWidth="1"/>
    <col min="12292" max="12292" width="10.5703125" style="304" customWidth="1"/>
    <col min="12293" max="12293" width="3.42578125" style="304" customWidth="1"/>
    <col min="12294" max="12294" width="4.5703125" style="304" customWidth="1"/>
    <col min="12295" max="12295" width="4.85546875" style="304" customWidth="1"/>
    <col min="12296" max="12296" width="4.42578125" style="304" customWidth="1"/>
    <col min="12297" max="12297" width="3.42578125" style="304" customWidth="1"/>
    <col min="12298" max="12298" width="6.140625" style="304" customWidth="1"/>
    <col min="12299" max="12300" width="5.42578125" style="304" customWidth="1"/>
    <col min="12301" max="12301" width="7.42578125" style="304" customWidth="1"/>
    <col min="12302" max="12302" width="7.5703125" style="304" customWidth="1"/>
    <col min="12303" max="12303" width="3.42578125" style="304" customWidth="1"/>
    <col min="12304" max="12304" width="10.42578125" style="304" customWidth="1"/>
    <col min="12305" max="12305" width="3.85546875" style="304" customWidth="1"/>
    <col min="12306" max="12306" width="4.42578125" style="304" customWidth="1"/>
    <col min="12307" max="12307" width="3.42578125" style="304" customWidth="1"/>
    <col min="12308" max="12308" width="7.140625" style="304" customWidth="1"/>
    <col min="12309" max="12309" width="7.42578125" style="304" customWidth="1"/>
    <col min="12310" max="12310" width="11.5703125" style="304" customWidth="1"/>
    <col min="12311" max="12311" width="6" style="304" customWidth="1"/>
    <col min="12312" max="12312" width="9.42578125" style="304" customWidth="1"/>
    <col min="12313" max="12313" width="7.140625" style="304" customWidth="1"/>
    <col min="12314" max="12314" width="8.85546875" style="304" hidden="1" customWidth="1"/>
    <col min="12315" max="12315" width="2.85546875" style="304" customWidth="1"/>
    <col min="12316" max="12316" width="10.42578125" style="304" customWidth="1"/>
    <col min="12317" max="12317" width="19.140625" style="304" customWidth="1"/>
    <col min="12318" max="12545" width="8.85546875" style="304"/>
    <col min="12546" max="12546" width="15" style="304" customWidth="1"/>
    <col min="12547" max="12547" width="3.5703125" style="304" customWidth="1"/>
    <col min="12548" max="12548" width="10.5703125" style="304" customWidth="1"/>
    <col min="12549" max="12549" width="3.42578125" style="304" customWidth="1"/>
    <col min="12550" max="12550" width="4.5703125" style="304" customWidth="1"/>
    <col min="12551" max="12551" width="4.85546875" style="304" customWidth="1"/>
    <col min="12552" max="12552" width="4.42578125" style="304" customWidth="1"/>
    <col min="12553" max="12553" width="3.42578125" style="304" customWidth="1"/>
    <col min="12554" max="12554" width="6.140625" style="304" customWidth="1"/>
    <col min="12555" max="12556" width="5.42578125" style="304" customWidth="1"/>
    <col min="12557" max="12557" width="7.42578125" style="304" customWidth="1"/>
    <col min="12558" max="12558" width="7.5703125" style="304" customWidth="1"/>
    <col min="12559" max="12559" width="3.42578125" style="304" customWidth="1"/>
    <col min="12560" max="12560" width="10.42578125" style="304" customWidth="1"/>
    <col min="12561" max="12561" width="3.85546875" style="304" customWidth="1"/>
    <col min="12562" max="12562" width="4.42578125" style="304" customWidth="1"/>
    <col min="12563" max="12563" width="3.42578125" style="304" customWidth="1"/>
    <col min="12564" max="12564" width="7.140625" style="304" customWidth="1"/>
    <col min="12565" max="12565" width="7.42578125" style="304" customWidth="1"/>
    <col min="12566" max="12566" width="11.5703125" style="304" customWidth="1"/>
    <col min="12567" max="12567" width="6" style="304" customWidth="1"/>
    <col min="12568" max="12568" width="9.42578125" style="304" customWidth="1"/>
    <col min="12569" max="12569" width="7.140625" style="304" customWidth="1"/>
    <col min="12570" max="12570" width="8.85546875" style="304" hidden="1" customWidth="1"/>
    <col min="12571" max="12571" width="2.85546875" style="304" customWidth="1"/>
    <col min="12572" max="12572" width="10.42578125" style="304" customWidth="1"/>
    <col min="12573" max="12573" width="19.140625" style="304" customWidth="1"/>
    <col min="12574" max="12801" width="8.85546875" style="304"/>
    <col min="12802" max="12802" width="15" style="304" customWidth="1"/>
    <col min="12803" max="12803" width="3.5703125" style="304" customWidth="1"/>
    <col min="12804" max="12804" width="10.5703125" style="304" customWidth="1"/>
    <col min="12805" max="12805" width="3.42578125" style="304" customWidth="1"/>
    <col min="12806" max="12806" width="4.5703125" style="304" customWidth="1"/>
    <col min="12807" max="12807" width="4.85546875" style="304" customWidth="1"/>
    <col min="12808" max="12808" width="4.42578125" style="304" customWidth="1"/>
    <col min="12809" max="12809" width="3.42578125" style="304" customWidth="1"/>
    <col min="12810" max="12810" width="6.140625" style="304" customWidth="1"/>
    <col min="12811" max="12812" width="5.42578125" style="304" customWidth="1"/>
    <col min="12813" max="12813" width="7.42578125" style="304" customWidth="1"/>
    <col min="12814" max="12814" width="7.5703125" style="304" customWidth="1"/>
    <col min="12815" max="12815" width="3.42578125" style="304" customWidth="1"/>
    <col min="12816" max="12816" width="10.42578125" style="304" customWidth="1"/>
    <col min="12817" max="12817" width="3.85546875" style="304" customWidth="1"/>
    <col min="12818" max="12818" width="4.42578125" style="304" customWidth="1"/>
    <col min="12819" max="12819" width="3.42578125" style="304" customWidth="1"/>
    <col min="12820" max="12820" width="7.140625" style="304" customWidth="1"/>
    <col min="12821" max="12821" width="7.42578125" style="304" customWidth="1"/>
    <col min="12822" max="12822" width="11.5703125" style="304" customWidth="1"/>
    <col min="12823" max="12823" width="6" style="304" customWidth="1"/>
    <col min="12824" max="12824" width="9.42578125" style="304" customWidth="1"/>
    <col min="12825" max="12825" width="7.140625" style="304" customWidth="1"/>
    <col min="12826" max="12826" width="8.85546875" style="304" hidden="1" customWidth="1"/>
    <col min="12827" max="12827" width="2.85546875" style="304" customWidth="1"/>
    <col min="12828" max="12828" width="10.42578125" style="304" customWidth="1"/>
    <col min="12829" max="12829" width="19.140625" style="304" customWidth="1"/>
    <col min="12830" max="13057" width="8.85546875" style="304"/>
    <col min="13058" max="13058" width="15" style="304" customWidth="1"/>
    <col min="13059" max="13059" width="3.5703125" style="304" customWidth="1"/>
    <col min="13060" max="13060" width="10.5703125" style="304" customWidth="1"/>
    <col min="13061" max="13061" width="3.42578125" style="304" customWidth="1"/>
    <col min="13062" max="13062" width="4.5703125" style="304" customWidth="1"/>
    <col min="13063" max="13063" width="4.85546875" style="304" customWidth="1"/>
    <col min="13064" max="13064" width="4.42578125" style="304" customWidth="1"/>
    <col min="13065" max="13065" width="3.42578125" style="304" customWidth="1"/>
    <col min="13066" max="13066" width="6.140625" style="304" customWidth="1"/>
    <col min="13067" max="13068" width="5.42578125" style="304" customWidth="1"/>
    <col min="13069" max="13069" width="7.42578125" style="304" customWidth="1"/>
    <col min="13070" max="13070" width="7.5703125" style="304" customWidth="1"/>
    <col min="13071" max="13071" width="3.42578125" style="304" customWidth="1"/>
    <col min="13072" max="13072" width="10.42578125" style="304" customWidth="1"/>
    <col min="13073" max="13073" width="3.85546875" style="304" customWidth="1"/>
    <col min="13074" max="13074" width="4.42578125" style="304" customWidth="1"/>
    <col min="13075" max="13075" width="3.42578125" style="304" customWidth="1"/>
    <col min="13076" max="13076" width="7.140625" style="304" customWidth="1"/>
    <col min="13077" max="13077" width="7.42578125" style="304" customWidth="1"/>
    <col min="13078" max="13078" width="11.5703125" style="304" customWidth="1"/>
    <col min="13079" max="13079" width="6" style="304" customWidth="1"/>
    <col min="13080" max="13080" width="9.42578125" style="304" customWidth="1"/>
    <col min="13081" max="13081" width="7.140625" style="304" customWidth="1"/>
    <col min="13082" max="13082" width="8.85546875" style="304" hidden="1" customWidth="1"/>
    <col min="13083" max="13083" width="2.85546875" style="304" customWidth="1"/>
    <col min="13084" max="13084" width="10.42578125" style="304" customWidth="1"/>
    <col min="13085" max="13085" width="19.140625" style="304" customWidth="1"/>
    <col min="13086" max="13313" width="8.85546875" style="304"/>
    <col min="13314" max="13314" width="15" style="304" customWidth="1"/>
    <col min="13315" max="13315" width="3.5703125" style="304" customWidth="1"/>
    <col min="13316" max="13316" width="10.5703125" style="304" customWidth="1"/>
    <col min="13317" max="13317" width="3.42578125" style="304" customWidth="1"/>
    <col min="13318" max="13318" width="4.5703125" style="304" customWidth="1"/>
    <col min="13319" max="13319" width="4.85546875" style="304" customWidth="1"/>
    <col min="13320" max="13320" width="4.42578125" style="304" customWidth="1"/>
    <col min="13321" max="13321" width="3.42578125" style="304" customWidth="1"/>
    <col min="13322" max="13322" width="6.140625" style="304" customWidth="1"/>
    <col min="13323" max="13324" width="5.42578125" style="304" customWidth="1"/>
    <col min="13325" max="13325" width="7.42578125" style="304" customWidth="1"/>
    <col min="13326" max="13326" width="7.5703125" style="304" customWidth="1"/>
    <col min="13327" max="13327" width="3.42578125" style="304" customWidth="1"/>
    <col min="13328" max="13328" width="10.42578125" style="304" customWidth="1"/>
    <col min="13329" max="13329" width="3.85546875" style="304" customWidth="1"/>
    <col min="13330" max="13330" width="4.42578125" style="304" customWidth="1"/>
    <col min="13331" max="13331" width="3.42578125" style="304" customWidth="1"/>
    <col min="13332" max="13332" width="7.140625" style="304" customWidth="1"/>
    <col min="13333" max="13333" width="7.42578125" style="304" customWidth="1"/>
    <col min="13334" max="13334" width="11.5703125" style="304" customWidth="1"/>
    <col min="13335" max="13335" width="6" style="304" customWidth="1"/>
    <col min="13336" max="13336" width="9.42578125" style="304" customWidth="1"/>
    <col min="13337" max="13337" width="7.140625" style="304" customWidth="1"/>
    <col min="13338" max="13338" width="8.85546875" style="304" hidden="1" customWidth="1"/>
    <col min="13339" max="13339" width="2.85546875" style="304" customWidth="1"/>
    <col min="13340" max="13340" width="10.42578125" style="304" customWidth="1"/>
    <col min="13341" max="13341" width="19.140625" style="304" customWidth="1"/>
    <col min="13342" max="13569" width="8.85546875" style="304"/>
    <col min="13570" max="13570" width="15" style="304" customWidth="1"/>
    <col min="13571" max="13571" width="3.5703125" style="304" customWidth="1"/>
    <col min="13572" max="13572" width="10.5703125" style="304" customWidth="1"/>
    <col min="13573" max="13573" width="3.42578125" style="304" customWidth="1"/>
    <col min="13574" max="13574" width="4.5703125" style="304" customWidth="1"/>
    <col min="13575" max="13575" width="4.85546875" style="304" customWidth="1"/>
    <col min="13576" max="13576" width="4.42578125" style="304" customWidth="1"/>
    <col min="13577" max="13577" width="3.42578125" style="304" customWidth="1"/>
    <col min="13578" max="13578" width="6.140625" style="304" customWidth="1"/>
    <col min="13579" max="13580" width="5.42578125" style="304" customWidth="1"/>
    <col min="13581" max="13581" width="7.42578125" style="304" customWidth="1"/>
    <col min="13582" max="13582" width="7.5703125" style="304" customWidth="1"/>
    <col min="13583" max="13583" width="3.42578125" style="304" customWidth="1"/>
    <col min="13584" max="13584" width="10.42578125" style="304" customWidth="1"/>
    <col min="13585" max="13585" width="3.85546875" style="304" customWidth="1"/>
    <col min="13586" max="13586" width="4.42578125" style="304" customWidth="1"/>
    <col min="13587" max="13587" width="3.42578125" style="304" customWidth="1"/>
    <col min="13588" max="13588" width="7.140625" style="304" customWidth="1"/>
    <col min="13589" max="13589" width="7.42578125" style="304" customWidth="1"/>
    <col min="13590" max="13590" width="11.5703125" style="304" customWidth="1"/>
    <col min="13591" max="13591" width="6" style="304" customWidth="1"/>
    <col min="13592" max="13592" width="9.42578125" style="304" customWidth="1"/>
    <col min="13593" max="13593" width="7.140625" style="304" customWidth="1"/>
    <col min="13594" max="13594" width="8.85546875" style="304" hidden="1" customWidth="1"/>
    <col min="13595" max="13595" width="2.85546875" style="304" customWidth="1"/>
    <col min="13596" max="13596" width="10.42578125" style="304" customWidth="1"/>
    <col min="13597" max="13597" width="19.140625" style="304" customWidth="1"/>
    <col min="13598" max="13825" width="8.85546875" style="304"/>
    <col min="13826" max="13826" width="15" style="304" customWidth="1"/>
    <col min="13827" max="13827" width="3.5703125" style="304" customWidth="1"/>
    <col min="13828" max="13828" width="10.5703125" style="304" customWidth="1"/>
    <col min="13829" max="13829" width="3.42578125" style="304" customWidth="1"/>
    <col min="13830" max="13830" width="4.5703125" style="304" customWidth="1"/>
    <col min="13831" max="13831" width="4.85546875" style="304" customWidth="1"/>
    <col min="13832" max="13832" width="4.42578125" style="304" customWidth="1"/>
    <col min="13833" max="13833" width="3.42578125" style="304" customWidth="1"/>
    <col min="13834" max="13834" width="6.140625" style="304" customWidth="1"/>
    <col min="13835" max="13836" width="5.42578125" style="304" customWidth="1"/>
    <col min="13837" max="13837" width="7.42578125" style="304" customWidth="1"/>
    <col min="13838" max="13838" width="7.5703125" style="304" customWidth="1"/>
    <col min="13839" max="13839" width="3.42578125" style="304" customWidth="1"/>
    <col min="13840" max="13840" width="10.42578125" style="304" customWidth="1"/>
    <col min="13841" max="13841" width="3.85546875" style="304" customWidth="1"/>
    <col min="13842" max="13842" width="4.42578125" style="304" customWidth="1"/>
    <col min="13843" max="13843" width="3.42578125" style="304" customWidth="1"/>
    <col min="13844" max="13844" width="7.140625" style="304" customWidth="1"/>
    <col min="13845" max="13845" width="7.42578125" style="304" customWidth="1"/>
    <col min="13846" max="13846" width="11.5703125" style="304" customWidth="1"/>
    <col min="13847" max="13847" width="6" style="304" customWidth="1"/>
    <col min="13848" max="13848" width="9.42578125" style="304" customWidth="1"/>
    <col min="13849" max="13849" width="7.140625" style="304" customWidth="1"/>
    <col min="13850" max="13850" width="8.85546875" style="304" hidden="1" customWidth="1"/>
    <col min="13851" max="13851" width="2.85546875" style="304" customWidth="1"/>
    <col min="13852" max="13852" width="10.42578125" style="304" customWidth="1"/>
    <col min="13853" max="13853" width="19.140625" style="304" customWidth="1"/>
    <col min="13854" max="14081" width="8.85546875" style="304"/>
    <col min="14082" max="14082" width="15" style="304" customWidth="1"/>
    <col min="14083" max="14083" width="3.5703125" style="304" customWidth="1"/>
    <col min="14084" max="14084" width="10.5703125" style="304" customWidth="1"/>
    <col min="14085" max="14085" width="3.42578125" style="304" customWidth="1"/>
    <col min="14086" max="14086" width="4.5703125" style="304" customWidth="1"/>
    <col min="14087" max="14087" width="4.85546875" style="304" customWidth="1"/>
    <col min="14088" max="14088" width="4.42578125" style="304" customWidth="1"/>
    <col min="14089" max="14089" width="3.42578125" style="304" customWidth="1"/>
    <col min="14090" max="14090" width="6.140625" style="304" customWidth="1"/>
    <col min="14091" max="14092" width="5.42578125" style="304" customWidth="1"/>
    <col min="14093" max="14093" width="7.42578125" style="304" customWidth="1"/>
    <col min="14094" max="14094" width="7.5703125" style="304" customWidth="1"/>
    <col min="14095" max="14095" width="3.42578125" style="304" customWidth="1"/>
    <col min="14096" max="14096" width="10.42578125" style="304" customWidth="1"/>
    <col min="14097" max="14097" width="3.85546875" style="304" customWidth="1"/>
    <col min="14098" max="14098" width="4.42578125" style="304" customWidth="1"/>
    <col min="14099" max="14099" width="3.42578125" style="304" customWidth="1"/>
    <col min="14100" max="14100" width="7.140625" style="304" customWidth="1"/>
    <col min="14101" max="14101" width="7.42578125" style="304" customWidth="1"/>
    <col min="14102" max="14102" width="11.5703125" style="304" customWidth="1"/>
    <col min="14103" max="14103" width="6" style="304" customWidth="1"/>
    <col min="14104" max="14104" width="9.42578125" style="304" customWidth="1"/>
    <col min="14105" max="14105" width="7.140625" style="304" customWidth="1"/>
    <col min="14106" max="14106" width="8.85546875" style="304" hidden="1" customWidth="1"/>
    <col min="14107" max="14107" width="2.85546875" style="304" customWidth="1"/>
    <col min="14108" max="14108" width="10.42578125" style="304" customWidth="1"/>
    <col min="14109" max="14109" width="19.140625" style="304" customWidth="1"/>
    <col min="14110" max="14337" width="8.85546875" style="304"/>
    <col min="14338" max="14338" width="15" style="304" customWidth="1"/>
    <col min="14339" max="14339" width="3.5703125" style="304" customWidth="1"/>
    <col min="14340" max="14340" width="10.5703125" style="304" customWidth="1"/>
    <col min="14341" max="14341" width="3.42578125" style="304" customWidth="1"/>
    <col min="14342" max="14342" width="4.5703125" style="304" customWidth="1"/>
    <col min="14343" max="14343" width="4.85546875" style="304" customWidth="1"/>
    <col min="14344" max="14344" width="4.42578125" style="304" customWidth="1"/>
    <col min="14345" max="14345" width="3.42578125" style="304" customWidth="1"/>
    <col min="14346" max="14346" width="6.140625" style="304" customWidth="1"/>
    <col min="14347" max="14348" width="5.42578125" style="304" customWidth="1"/>
    <col min="14349" max="14349" width="7.42578125" style="304" customWidth="1"/>
    <col min="14350" max="14350" width="7.5703125" style="304" customWidth="1"/>
    <col min="14351" max="14351" width="3.42578125" style="304" customWidth="1"/>
    <col min="14352" max="14352" width="10.42578125" style="304" customWidth="1"/>
    <col min="14353" max="14353" width="3.85546875" style="304" customWidth="1"/>
    <col min="14354" max="14354" width="4.42578125" style="304" customWidth="1"/>
    <col min="14355" max="14355" width="3.42578125" style="304" customWidth="1"/>
    <col min="14356" max="14356" width="7.140625" style="304" customWidth="1"/>
    <col min="14357" max="14357" width="7.42578125" style="304" customWidth="1"/>
    <col min="14358" max="14358" width="11.5703125" style="304" customWidth="1"/>
    <col min="14359" max="14359" width="6" style="304" customWidth="1"/>
    <col min="14360" max="14360" width="9.42578125" style="304" customWidth="1"/>
    <col min="14361" max="14361" width="7.140625" style="304" customWidth="1"/>
    <col min="14362" max="14362" width="8.85546875" style="304" hidden="1" customWidth="1"/>
    <col min="14363" max="14363" width="2.85546875" style="304" customWidth="1"/>
    <col min="14364" max="14364" width="10.42578125" style="304" customWidth="1"/>
    <col min="14365" max="14365" width="19.140625" style="304" customWidth="1"/>
    <col min="14366" max="14593" width="8.85546875" style="304"/>
    <col min="14594" max="14594" width="15" style="304" customWidth="1"/>
    <col min="14595" max="14595" width="3.5703125" style="304" customWidth="1"/>
    <col min="14596" max="14596" width="10.5703125" style="304" customWidth="1"/>
    <col min="14597" max="14597" width="3.42578125" style="304" customWidth="1"/>
    <col min="14598" max="14598" width="4.5703125" style="304" customWidth="1"/>
    <col min="14599" max="14599" width="4.85546875" style="304" customWidth="1"/>
    <col min="14600" max="14600" width="4.42578125" style="304" customWidth="1"/>
    <col min="14601" max="14601" width="3.42578125" style="304" customWidth="1"/>
    <col min="14602" max="14602" width="6.140625" style="304" customWidth="1"/>
    <col min="14603" max="14604" width="5.42578125" style="304" customWidth="1"/>
    <col min="14605" max="14605" width="7.42578125" style="304" customWidth="1"/>
    <col min="14606" max="14606" width="7.5703125" style="304" customWidth="1"/>
    <col min="14607" max="14607" width="3.42578125" style="304" customWidth="1"/>
    <col min="14608" max="14608" width="10.42578125" style="304" customWidth="1"/>
    <col min="14609" max="14609" width="3.85546875" style="304" customWidth="1"/>
    <col min="14610" max="14610" width="4.42578125" style="304" customWidth="1"/>
    <col min="14611" max="14611" width="3.42578125" style="304" customWidth="1"/>
    <col min="14612" max="14612" width="7.140625" style="304" customWidth="1"/>
    <col min="14613" max="14613" width="7.42578125" style="304" customWidth="1"/>
    <col min="14614" max="14614" width="11.5703125" style="304" customWidth="1"/>
    <col min="14615" max="14615" width="6" style="304" customWidth="1"/>
    <col min="14616" max="14616" width="9.42578125" style="304" customWidth="1"/>
    <col min="14617" max="14617" width="7.140625" style="304" customWidth="1"/>
    <col min="14618" max="14618" width="8.85546875" style="304" hidden="1" customWidth="1"/>
    <col min="14619" max="14619" width="2.85546875" style="304" customWidth="1"/>
    <col min="14620" max="14620" width="10.42578125" style="304" customWidth="1"/>
    <col min="14621" max="14621" width="19.140625" style="304" customWidth="1"/>
    <col min="14622" max="14849" width="8.85546875" style="304"/>
    <col min="14850" max="14850" width="15" style="304" customWidth="1"/>
    <col min="14851" max="14851" width="3.5703125" style="304" customWidth="1"/>
    <col min="14852" max="14852" width="10.5703125" style="304" customWidth="1"/>
    <col min="14853" max="14853" width="3.42578125" style="304" customWidth="1"/>
    <col min="14854" max="14854" width="4.5703125" style="304" customWidth="1"/>
    <col min="14855" max="14855" width="4.85546875" style="304" customWidth="1"/>
    <col min="14856" max="14856" width="4.42578125" style="304" customWidth="1"/>
    <col min="14857" max="14857" width="3.42578125" style="304" customWidth="1"/>
    <col min="14858" max="14858" width="6.140625" style="304" customWidth="1"/>
    <col min="14859" max="14860" width="5.42578125" style="304" customWidth="1"/>
    <col min="14861" max="14861" width="7.42578125" style="304" customWidth="1"/>
    <col min="14862" max="14862" width="7.5703125" style="304" customWidth="1"/>
    <col min="14863" max="14863" width="3.42578125" style="304" customWidth="1"/>
    <col min="14864" max="14864" width="10.42578125" style="304" customWidth="1"/>
    <col min="14865" max="14865" width="3.85546875" style="304" customWidth="1"/>
    <col min="14866" max="14866" width="4.42578125" style="304" customWidth="1"/>
    <col min="14867" max="14867" width="3.42578125" style="304" customWidth="1"/>
    <col min="14868" max="14868" width="7.140625" style="304" customWidth="1"/>
    <col min="14869" max="14869" width="7.42578125" style="304" customWidth="1"/>
    <col min="14870" max="14870" width="11.5703125" style="304" customWidth="1"/>
    <col min="14871" max="14871" width="6" style="304" customWidth="1"/>
    <col min="14872" max="14872" width="9.42578125" style="304" customWidth="1"/>
    <col min="14873" max="14873" width="7.140625" style="304" customWidth="1"/>
    <col min="14874" max="14874" width="8.85546875" style="304" hidden="1" customWidth="1"/>
    <col min="14875" max="14875" width="2.85546875" style="304" customWidth="1"/>
    <col min="14876" max="14876" width="10.42578125" style="304" customWidth="1"/>
    <col min="14877" max="14877" width="19.140625" style="304" customWidth="1"/>
    <col min="14878" max="15105" width="8.85546875" style="304"/>
    <col min="15106" max="15106" width="15" style="304" customWidth="1"/>
    <col min="15107" max="15107" width="3.5703125" style="304" customWidth="1"/>
    <col min="15108" max="15108" width="10.5703125" style="304" customWidth="1"/>
    <col min="15109" max="15109" width="3.42578125" style="304" customWidth="1"/>
    <col min="15110" max="15110" width="4.5703125" style="304" customWidth="1"/>
    <col min="15111" max="15111" width="4.85546875" style="304" customWidth="1"/>
    <col min="15112" max="15112" width="4.42578125" style="304" customWidth="1"/>
    <col min="15113" max="15113" width="3.42578125" style="304" customWidth="1"/>
    <col min="15114" max="15114" width="6.140625" style="304" customWidth="1"/>
    <col min="15115" max="15116" width="5.42578125" style="304" customWidth="1"/>
    <col min="15117" max="15117" width="7.42578125" style="304" customWidth="1"/>
    <col min="15118" max="15118" width="7.5703125" style="304" customWidth="1"/>
    <col min="15119" max="15119" width="3.42578125" style="304" customWidth="1"/>
    <col min="15120" max="15120" width="10.42578125" style="304" customWidth="1"/>
    <col min="15121" max="15121" width="3.85546875" style="304" customWidth="1"/>
    <col min="15122" max="15122" width="4.42578125" style="304" customWidth="1"/>
    <col min="15123" max="15123" width="3.42578125" style="304" customWidth="1"/>
    <col min="15124" max="15124" width="7.140625" style="304" customWidth="1"/>
    <col min="15125" max="15125" width="7.42578125" style="304" customWidth="1"/>
    <col min="15126" max="15126" width="11.5703125" style="304" customWidth="1"/>
    <col min="15127" max="15127" width="6" style="304" customWidth="1"/>
    <col min="15128" max="15128" width="9.42578125" style="304" customWidth="1"/>
    <col min="15129" max="15129" width="7.140625" style="304" customWidth="1"/>
    <col min="15130" max="15130" width="8.85546875" style="304" hidden="1" customWidth="1"/>
    <col min="15131" max="15131" width="2.85546875" style="304" customWidth="1"/>
    <col min="15132" max="15132" width="10.42578125" style="304" customWidth="1"/>
    <col min="15133" max="15133" width="19.140625" style="304" customWidth="1"/>
    <col min="15134" max="15361" width="8.85546875" style="304"/>
    <col min="15362" max="15362" width="15" style="304" customWidth="1"/>
    <col min="15363" max="15363" width="3.5703125" style="304" customWidth="1"/>
    <col min="15364" max="15364" width="10.5703125" style="304" customWidth="1"/>
    <col min="15365" max="15365" width="3.42578125" style="304" customWidth="1"/>
    <col min="15366" max="15366" width="4.5703125" style="304" customWidth="1"/>
    <col min="15367" max="15367" width="4.85546875" style="304" customWidth="1"/>
    <col min="15368" max="15368" width="4.42578125" style="304" customWidth="1"/>
    <col min="15369" max="15369" width="3.42578125" style="304" customWidth="1"/>
    <col min="15370" max="15370" width="6.140625" style="304" customWidth="1"/>
    <col min="15371" max="15372" width="5.42578125" style="304" customWidth="1"/>
    <col min="15373" max="15373" width="7.42578125" style="304" customWidth="1"/>
    <col min="15374" max="15374" width="7.5703125" style="304" customWidth="1"/>
    <col min="15375" max="15375" width="3.42578125" style="304" customWidth="1"/>
    <col min="15376" max="15376" width="10.42578125" style="304" customWidth="1"/>
    <col min="15377" max="15377" width="3.85546875" style="304" customWidth="1"/>
    <col min="15378" max="15378" width="4.42578125" style="304" customWidth="1"/>
    <col min="15379" max="15379" width="3.42578125" style="304" customWidth="1"/>
    <col min="15380" max="15380" width="7.140625" style="304" customWidth="1"/>
    <col min="15381" max="15381" width="7.42578125" style="304" customWidth="1"/>
    <col min="15382" max="15382" width="11.5703125" style="304" customWidth="1"/>
    <col min="15383" max="15383" width="6" style="304" customWidth="1"/>
    <col min="15384" max="15384" width="9.42578125" style="304" customWidth="1"/>
    <col min="15385" max="15385" width="7.140625" style="304" customWidth="1"/>
    <col min="15386" max="15386" width="8.85546875" style="304" hidden="1" customWidth="1"/>
    <col min="15387" max="15387" width="2.85546875" style="304" customWidth="1"/>
    <col min="15388" max="15388" width="10.42578125" style="304" customWidth="1"/>
    <col min="15389" max="15389" width="19.140625" style="304" customWidth="1"/>
    <col min="15390" max="15617" width="8.85546875" style="304"/>
    <col min="15618" max="15618" width="15" style="304" customWidth="1"/>
    <col min="15619" max="15619" width="3.5703125" style="304" customWidth="1"/>
    <col min="15620" max="15620" width="10.5703125" style="304" customWidth="1"/>
    <col min="15621" max="15621" width="3.42578125" style="304" customWidth="1"/>
    <col min="15622" max="15622" width="4.5703125" style="304" customWidth="1"/>
    <col min="15623" max="15623" width="4.85546875" style="304" customWidth="1"/>
    <col min="15624" max="15624" width="4.42578125" style="304" customWidth="1"/>
    <col min="15625" max="15625" width="3.42578125" style="304" customWidth="1"/>
    <col min="15626" max="15626" width="6.140625" style="304" customWidth="1"/>
    <col min="15627" max="15628" width="5.42578125" style="304" customWidth="1"/>
    <col min="15629" max="15629" width="7.42578125" style="304" customWidth="1"/>
    <col min="15630" max="15630" width="7.5703125" style="304" customWidth="1"/>
    <col min="15631" max="15631" width="3.42578125" style="304" customWidth="1"/>
    <col min="15632" max="15632" width="10.42578125" style="304" customWidth="1"/>
    <col min="15633" max="15633" width="3.85546875" style="304" customWidth="1"/>
    <col min="15634" max="15634" width="4.42578125" style="304" customWidth="1"/>
    <col min="15635" max="15635" width="3.42578125" style="304" customWidth="1"/>
    <col min="15636" max="15636" width="7.140625" style="304" customWidth="1"/>
    <col min="15637" max="15637" width="7.42578125" style="304" customWidth="1"/>
    <col min="15638" max="15638" width="11.5703125" style="304" customWidth="1"/>
    <col min="15639" max="15639" width="6" style="304" customWidth="1"/>
    <col min="15640" max="15640" width="9.42578125" style="304" customWidth="1"/>
    <col min="15641" max="15641" width="7.140625" style="304" customWidth="1"/>
    <col min="15642" max="15642" width="8.85546875" style="304" hidden="1" customWidth="1"/>
    <col min="15643" max="15643" width="2.85546875" style="304" customWidth="1"/>
    <col min="15644" max="15644" width="10.42578125" style="304" customWidth="1"/>
    <col min="15645" max="15645" width="19.140625" style="304" customWidth="1"/>
    <col min="15646" max="15873" width="8.85546875" style="304"/>
    <col min="15874" max="15874" width="15" style="304" customWidth="1"/>
    <col min="15875" max="15875" width="3.5703125" style="304" customWidth="1"/>
    <col min="15876" max="15876" width="10.5703125" style="304" customWidth="1"/>
    <col min="15877" max="15877" width="3.42578125" style="304" customWidth="1"/>
    <col min="15878" max="15878" width="4.5703125" style="304" customWidth="1"/>
    <col min="15879" max="15879" width="4.85546875" style="304" customWidth="1"/>
    <col min="15880" max="15880" width="4.42578125" style="304" customWidth="1"/>
    <col min="15881" max="15881" width="3.42578125" style="304" customWidth="1"/>
    <col min="15882" max="15882" width="6.140625" style="304" customWidth="1"/>
    <col min="15883" max="15884" width="5.42578125" style="304" customWidth="1"/>
    <col min="15885" max="15885" width="7.42578125" style="304" customWidth="1"/>
    <col min="15886" max="15886" width="7.5703125" style="304" customWidth="1"/>
    <col min="15887" max="15887" width="3.42578125" style="304" customWidth="1"/>
    <col min="15888" max="15888" width="10.42578125" style="304" customWidth="1"/>
    <col min="15889" max="15889" width="3.85546875" style="304" customWidth="1"/>
    <col min="15890" max="15890" width="4.42578125" style="304" customWidth="1"/>
    <col min="15891" max="15891" width="3.42578125" style="304" customWidth="1"/>
    <col min="15892" max="15892" width="7.140625" style="304" customWidth="1"/>
    <col min="15893" max="15893" width="7.42578125" style="304" customWidth="1"/>
    <col min="15894" max="15894" width="11.5703125" style="304" customWidth="1"/>
    <col min="15895" max="15895" width="6" style="304" customWidth="1"/>
    <col min="15896" max="15896" width="9.42578125" style="304" customWidth="1"/>
    <col min="15897" max="15897" width="7.140625" style="304" customWidth="1"/>
    <col min="15898" max="15898" width="8.85546875" style="304" hidden="1" customWidth="1"/>
    <col min="15899" max="15899" width="2.85546875" style="304" customWidth="1"/>
    <col min="15900" max="15900" width="10.42578125" style="304" customWidth="1"/>
    <col min="15901" max="15901" width="19.140625" style="304" customWidth="1"/>
    <col min="15902" max="16129" width="8.85546875" style="304"/>
    <col min="16130" max="16130" width="15" style="304" customWidth="1"/>
    <col min="16131" max="16131" width="3.5703125" style="304" customWidth="1"/>
    <col min="16132" max="16132" width="10.5703125" style="304" customWidth="1"/>
    <col min="16133" max="16133" width="3.42578125" style="304" customWidth="1"/>
    <col min="16134" max="16134" width="4.5703125" style="304" customWidth="1"/>
    <col min="16135" max="16135" width="4.85546875" style="304" customWidth="1"/>
    <col min="16136" max="16136" width="4.42578125" style="304" customWidth="1"/>
    <col min="16137" max="16137" width="3.42578125" style="304" customWidth="1"/>
    <col min="16138" max="16138" width="6.140625" style="304" customWidth="1"/>
    <col min="16139" max="16140" width="5.42578125" style="304" customWidth="1"/>
    <col min="16141" max="16141" width="7.42578125" style="304" customWidth="1"/>
    <col min="16142" max="16142" width="7.5703125" style="304" customWidth="1"/>
    <col min="16143" max="16143" width="3.42578125" style="304" customWidth="1"/>
    <col min="16144" max="16144" width="10.42578125" style="304" customWidth="1"/>
    <col min="16145" max="16145" width="3.85546875" style="304" customWidth="1"/>
    <col min="16146" max="16146" width="4.42578125" style="304" customWidth="1"/>
    <col min="16147" max="16147" width="3.42578125" style="304" customWidth="1"/>
    <col min="16148" max="16148" width="7.140625" style="304" customWidth="1"/>
    <col min="16149" max="16149" width="7.42578125" style="304" customWidth="1"/>
    <col min="16150" max="16150" width="11.5703125" style="304" customWidth="1"/>
    <col min="16151" max="16151" width="6" style="304" customWidth="1"/>
    <col min="16152" max="16152" width="9.42578125" style="304" customWidth="1"/>
    <col min="16153" max="16153" width="7.140625" style="304" customWidth="1"/>
    <col min="16154" max="16154" width="8.85546875" style="304" hidden="1" customWidth="1"/>
    <col min="16155" max="16155" width="2.85546875" style="304" customWidth="1"/>
    <col min="16156" max="16156" width="10.42578125" style="304" customWidth="1"/>
    <col min="16157" max="16157" width="19.140625" style="304" customWidth="1"/>
    <col min="16158" max="16384" width="8.85546875" style="304"/>
  </cols>
  <sheetData>
    <row r="1" spans="1:30">
      <c r="A1" s="150"/>
    </row>
    <row r="2" spans="1:30" s="305" customFormat="1" ht="36" customHeight="1" thickBot="1">
      <c r="B2" s="306" t="s">
        <v>412</v>
      </c>
      <c r="C2" s="307"/>
      <c r="D2" s="307"/>
      <c r="E2" s="307"/>
      <c r="F2" s="307"/>
      <c r="G2" s="307"/>
      <c r="H2" s="307"/>
      <c r="I2" s="307"/>
      <c r="S2" s="1502"/>
      <c r="T2" s="1502"/>
      <c r="U2" s="1502"/>
      <c r="V2" s="1502"/>
      <c r="W2" s="1500" t="s">
        <v>413</v>
      </c>
      <c r="X2" s="1500"/>
      <c r="Y2" s="1500"/>
      <c r="Z2" s="968"/>
    </row>
    <row r="3" spans="1:30" s="305" customFormat="1" ht="20.100000000000001" customHeight="1" thickBot="1">
      <c r="B3" s="1503" t="s">
        <v>493</v>
      </c>
      <c r="C3" s="1503"/>
      <c r="D3" s="1503"/>
      <c r="E3" s="1503"/>
      <c r="F3" s="1503"/>
      <c r="G3" s="1503"/>
      <c r="H3" s="1503"/>
      <c r="I3" s="1503"/>
      <c r="J3" s="1503"/>
      <c r="K3" s="1503"/>
      <c r="L3" s="1503"/>
      <c r="M3" s="1503"/>
      <c r="N3" s="1503"/>
      <c r="O3" s="1503"/>
      <c r="P3" s="1503"/>
      <c r="Q3" s="1503"/>
      <c r="R3" s="1503"/>
      <c r="S3" s="1503"/>
      <c r="T3" s="1503"/>
      <c r="U3" s="1503"/>
      <c r="V3" s="1503"/>
      <c r="W3" s="1503"/>
      <c r="X3" s="1503"/>
      <c r="Y3" s="1503"/>
      <c r="AB3" s="308" t="s">
        <v>415</v>
      </c>
    </row>
    <row r="4" spans="1:30" ht="20.100000000000001" customHeight="1">
      <c r="AB4" s="309" t="s">
        <v>416</v>
      </c>
    </row>
    <row r="5" spans="1:30" s="305" customFormat="1" ht="20.100000000000001" customHeight="1" thickBot="1">
      <c r="B5" s="310"/>
      <c r="C5" s="310"/>
      <c r="D5" s="310"/>
      <c r="E5" s="310"/>
      <c r="F5" s="310"/>
      <c r="G5" s="310"/>
      <c r="H5" s="310"/>
      <c r="I5" s="310"/>
      <c r="J5" s="310"/>
      <c r="K5" s="310"/>
      <c r="L5" s="310"/>
      <c r="M5" s="310"/>
      <c r="N5" s="310"/>
      <c r="O5" s="310"/>
      <c r="P5" s="311"/>
      <c r="Q5" s="312"/>
      <c r="R5" s="1504"/>
      <c r="S5" s="1504"/>
      <c r="T5" s="519"/>
      <c r="U5" s="520"/>
      <c r="V5" s="311"/>
      <c r="W5" s="520" t="s">
        <v>494</v>
      </c>
      <c r="X5" s="1516"/>
      <c r="Y5" s="1516"/>
      <c r="AB5" s="313" t="s">
        <v>418</v>
      </c>
    </row>
    <row r="6" spans="1:30" ht="30" customHeight="1">
      <c r="B6" s="390" t="s">
        <v>495</v>
      </c>
      <c r="C6" s="1512"/>
      <c r="D6" s="1513"/>
      <c r="E6" s="1513"/>
      <c r="F6" s="1513"/>
      <c r="G6" s="1513"/>
      <c r="H6" s="1513"/>
      <c r="I6" s="1513"/>
      <c r="J6" s="1513"/>
      <c r="K6" s="1513"/>
      <c r="L6" s="1513"/>
      <c r="M6" s="1513"/>
      <c r="N6" s="1513"/>
      <c r="O6" s="1513"/>
      <c r="P6" s="1513"/>
      <c r="Q6" s="1513"/>
      <c r="R6" s="1513"/>
      <c r="S6" s="1513"/>
      <c r="T6" s="1513"/>
      <c r="U6" s="391"/>
      <c r="V6" s="391"/>
      <c r="W6" s="794"/>
      <c r="X6" s="794"/>
      <c r="Y6" s="795"/>
      <c r="Z6" s="316"/>
      <c r="AB6" s="317" t="s">
        <v>420</v>
      </c>
      <c r="AC6" s="317" t="s">
        <v>421</v>
      </c>
      <c r="AD6" s="318"/>
    </row>
    <row r="7" spans="1:30" ht="24.75" customHeight="1">
      <c r="B7" s="392" t="s">
        <v>496</v>
      </c>
      <c r="C7" s="1514" t="s">
        <v>497</v>
      </c>
      <c r="D7" s="1515"/>
      <c r="E7" s="1515"/>
      <c r="F7" s="1515"/>
      <c r="G7" s="1515"/>
      <c r="H7" s="1515"/>
      <c r="I7" s="1515"/>
      <c r="J7" s="1515"/>
      <c r="K7" s="1515"/>
      <c r="L7" s="1515"/>
      <c r="M7" s="1515"/>
      <c r="N7" s="1515"/>
      <c r="O7" s="1515"/>
      <c r="P7" s="1515"/>
      <c r="Q7" s="1515"/>
      <c r="R7" s="1515"/>
      <c r="S7" s="1515"/>
      <c r="T7" s="1515"/>
      <c r="U7" s="793"/>
      <c r="V7" s="793"/>
      <c r="W7" s="796" t="s">
        <v>498</v>
      </c>
      <c r="X7" s="1469" t="s">
        <v>499</v>
      </c>
      <c r="Y7" s="1470"/>
      <c r="Z7" s="316"/>
      <c r="AB7" s="967" t="s">
        <v>500</v>
      </c>
      <c r="AC7" s="324"/>
      <c r="AD7" s="325"/>
    </row>
    <row r="8" spans="1:30" ht="20.100000000000001" customHeight="1" thickBot="1">
      <c r="B8" s="326" t="s">
        <v>501</v>
      </c>
      <c r="C8" s="1519"/>
      <c r="D8" s="1520"/>
      <c r="E8" s="1520"/>
      <c r="F8" s="1520"/>
      <c r="G8" s="1520"/>
      <c r="H8" s="393" t="s">
        <v>502</v>
      </c>
      <c r="I8" s="329"/>
      <c r="J8" s="1461" t="s">
        <v>503</v>
      </c>
      <c r="K8" s="1463"/>
      <c r="L8" s="1525"/>
      <c r="M8" s="1520"/>
      <c r="N8" s="1526"/>
      <c r="O8" s="1461" t="s">
        <v>504</v>
      </c>
      <c r="P8" s="1462"/>
      <c r="Q8" s="1462"/>
      <c r="R8" s="1463"/>
      <c r="S8" s="1466"/>
      <c r="T8" s="1467"/>
      <c r="U8" s="1467"/>
      <c r="V8" s="1467"/>
      <c r="W8" s="1467"/>
      <c r="X8" s="1467"/>
      <c r="Y8" s="1468"/>
      <c r="Z8" s="316"/>
      <c r="AB8" s="333" t="s">
        <v>505</v>
      </c>
      <c r="AC8" s="334" t="s">
        <v>431</v>
      </c>
      <c r="AD8" s="325"/>
    </row>
    <row r="9" spans="1:30" ht="20.100000000000001" customHeight="1" thickBot="1">
      <c r="B9" s="400" t="s">
        <v>506</v>
      </c>
      <c r="C9" s="1471"/>
      <c r="D9" s="1472"/>
      <c r="E9" s="1472"/>
      <c r="F9" s="1472"/>
      <c r="G9" s="1472"/>
      <c r="H9" s="1472"/>
      <c r="I9" s="1472"/>
      <c r="J9" s="1472"/>
      <c r="K9" s="1472"/>
      <c r="L9" s="1472"/>
      <c r="M9" s="1472"/>
      <c r="N9" s="1472"/>
      <c r="O9" s="1472"/>
      <c r="P9" s="1472"/>
      <c r="Q9" s="1472"/>
      <c r="R9" s="1472"/>
      <c r="S9" s="1472"/>
      <c r="T9" s="1472"/>
      <c r="U9" s="1472"/>
      <c r="V9" s="1472"/>
      <c r="W9" s="1472"/>
      <c r="X9" s="1472"/>
      <c r="Y9" s="1473"/>
      <c r="Z9" s="316"/>
      <c r="AB9" s="336" t="s">
        <v>507</v>
      </c>
    </row>
    <row r="10" spans="1:30" ht="20.100000000000001" customHeight="1">
      <c r="B10" s="337" t="s">
        <v>508</v>
      </c>
      <c r="C10" s="1454"/>
      <c r="D10" s="1455"/>
      <c r="E10" s="1455"/>
      <c r="F10" s="1455"/>
      <c r="G10" s="1455"/>
      <c r="H10" s="1455"/>
      <c r="I10" s="1455"/>
      <c r="J10" s="1455"/>
      <c r="K10" s="1455"/>
      <c r="L10" s="1455"/>
      <c r="M10" s="1455"/>
      <c r="N10" s="1455"/>
      <c r="O10" s="1455"/>
      <c r="P10" s="1455"/>
      <c r="Q10" s="1455"/>
      <c r="R10" s="1455"/>
      <c r="S10" s="1455"/>
      <c r="T10" s="1455"/>
      <c r="U10" s="1455"/>
      <c r="V10" s="1455"/>
      <c r="W10" s="1455"/>
      <c r="X10" s="1455"/>
      <c r="Y10" s="1474"/>
      <c r="Z10" s="316"/>
      <c r="AB10" s="1481" t="s">
        <v>435</v>
      </c>
      <c r="AC10" s="1482"/>
    </row>
    <row r="11" spans="1:30" ht="55.5" customHeight="1">
      <c r="B11" s="338" t="s">
        <v>509</v>
      </c>
      <c r="C11" s="1517" t="s">
        <v>499</v>
      </c>
      <c r="D11" s="1518"/>
      <c r="E11" s="1523"/>
      <c r="F11" s="1523"/>
      <c r="G11" s="1523"/>
      <c r="H11" s="1523"/>
      <c r="I11" s="1523"/>
      <c r="J11" s="1523"/>
      <c r="K11" s="1523"/>
      <c r="L11" s="1523"/>
      <c r="M11" s="1523"/>
      <c r="N11" s="1524"/>
      <c r="O11" s="1521" t="s">
        <v>499</v>
      </c>
      <c r="P11" s="1522"/>
      <c r="Q11" s="1522"/>
      <c r="R11" s="1522"/>
      <c r="S11" s="1522"/>
      <c r="T11" s="352"/>
      <c r="U11" s="344" t="s">
        <v>510</v>
      </c>
      <c r="V11" s="345"/>
      <c r="W11" s="327" t="s">
        <v>511</v>
      </c>
      <c r="X11" s="345"/>
      <c r="Y11" s="346" t="s">
        <v>512</v>
      </c>
      <c r="Z11" s="316"/>
      <c r="AB11" s="347" t="s">
        <v>500</v>
      </c>
      <c r="AC11" s="348" t="s">
        <v>500</v>
      </c>
    </row>
    <row r="12" spans="1:30" ht="39.950000000000003" customHeight="1">
      <c r="B12" s="349" t="s">
        <v>513</v>
      </c>
      <c r="C12" s="1454"/>
      <c r="D12" s="1455"/>
      <c r="E12" s="1455"/>
      <c r="F12" s="1455"/>
      <c r="G12" s="1455"/>
      <c r="H12" s="1455"/>
      <c r="I12" s="1455"/>
      <c r="J12" s="1455"/>
      <c r="K12" s="1455"/>
      <c r="L12" s="1455"/>
      <c r="M12" s="1455"/>
      <c r="N12" s="1455"/>
      <c r="O12" s="1455"/>
      <c r="P12" s="1455"/>
      <c r="Q12" s="1455"/>
      <c r="R12" s="1455"/>
      <c r="S12" s="1455"/>
      <c r="T12" s="1455"/>
      <c r="U12" s="1455"/>
      <c r="V12" s="1455"/>
      <c r="W12" s="1455"/>
      <c r="X12" s="1455"/>
      <c r="Y12" s="331"/>
      <c r="Z12" s="316"/>
      <c r="AB12" s="350" t="s">
        <v>514</v>
      </c>
      <c r="AC12" s="351" t="s">
        <v>515</v>
      </c>
    </row>
    <row r="13" spans="1:30" s="394" customFormat="1" ht="33.950000000000003" customHeight="1" thickBot="1">
      <c r="B13" s="1527" t="s">
        <v>516</v>
      </c>
      <c r="C13" s="1528"/>
      <c r="D13" s="1529"/>
      <c r="E13" s="1530" t="s">
        <v>499</v>
      </c>
      <c r="F13" s="1531"/>
      <c r="G13" s="1531"/>
      <c r="H13" s="1531"/>
      <c r="I13" s="1531"/>
      <c r="J13" s="1479" t="s">
        <v>517</v>
      </c>
      <c r="K13" s="1479"/>
      <c r="L13" s="1479"/>
      <c r="M13" s="1480"/>
      <c r="N13" s="1532" t="s">
        <v>499</v>
      </c>
      <c r="O13" s="1533"/>
      <c r="P13" s="1533"/>
      <c r="Q13" s="327" t="s">
        <v>444</v>
      </c>
      <c r="R13" s="1534" t="s">
        <v>499</v>
      </c>
      <c r="S13" s="1534"/>
      <c r="T13" s="1534"/>
      <c r="U13" s="1534"/>
      <c r="V13" s="327" t="s">
        <v>518</v>
      </c>
      <c r="W13" s="1534" t="s">
        <v>499</v>
      </c>
      <c r="X13" s="1534"/>
      <c r="Y13" s="331" t="s">
        <v>519</v>
      </c>
      <c r="Z13" s="395"/>
      <c r="AB13" s="396" t="s">
        <v>520</v>
      </c>
      <c r="AC13" s="351" t="s">
        <v>521</v>
      </c>
    </row>
    <row r="14" spans="1:30" ht="20.100000000000001" customHeight="1">
      <c r="B14" s="1449"/>
      <c r="C14" s="1450"/>
      <c r="D14" s="1450"/>
      <c r="E14" s="1450"/>
      <c r="F14" s="1450"/>
      <c r="G14" s="1450"/>
      <c r="H14" s="1450"/>
      <c r="I14" s="1450"/>
      <c r="J14" s="1450"/>
      <c r="K14" s="1450"/>
      <c r="L14" s="1450"/>
      <c r="M14" s="1450"/>
      <c r="N14" s="1450"/>
      <c r="O14" s="1450"/>
      <c r="P14" s="1450"/>
      <c r="Q14" s="1450"/>
      <c r="R14" s="1450"/>
      <c r="S14" s="1450"/>
      <c r="T14" s="1450"/>
      <c r="U14" s="1450"/>
      <c r="V14" s="1450"/>
      <c r="W14" s="1450"/>
      <c r="X14" s="1450"/>
      <c r="Y14" s="1451"/>
      <c r="Z14" s="316"/>
      <c r="AC14" s="354" t="s">
        <v>522</v>
      </c>
    </row>
    <row r="15" spans="1:30" ht="20.100000000000001" customHeight="1">
      <c r="A15" s="355"/>
      <c r="B15" s="397" t="s">
        <v>523</v>
      </c>
      <c r="C15" s="356"/>
      <c r="D15" s="357"/>
      <c r="E15" s="357"/>
      <c r="F15" s="358"/>
      <c r="G15" s="358"/>
      <c r="H15" s="358"/>
      <c r="I15" s="358"/>
      <c r="J15" s="358"/>
      <c r="K15" s="358"/>
      <c r="L15" s="358"/>
      <c r="M15" s="358"/>
      <c r="N15" s="358"/>
      <c r="O15" s="358"/>
      <c r="P15" s="358"/>
      <c r="Q15" s="358"/>
      <c r="R15" s="358"/>
      <c r="S15" s="358"/>
      <c r="T15" s="358"/>
      <c r="U15" s="358"/>
      <c r="V15" s="358"/>
      <c r="W15" s="358"/>
      <c r="X15" s="358"/>
      <c r="Y15" s="359"/>
      <c r="Z15" s="316"/>
      <c r="AC15" s="354" t="s">
        <v>524</v>
      </c>
    </row>
    <row r="16" spans="1:30" ht="38.1" customHeight="1">
      <c r="A16" s="355"/>
      <c r="B16" s="398" t="s">
        <v>525</v>
      </c>
      <c r="C16" s="361"/>
      <c r="D16" s="1537" t="s">
        <v>526</v>
      </c>
      <c r="E16" s="1538"/>
      <c r="F16" s="1538"/>
      <c r="G16" s="1538"/>
      <c r="H16" s="1538"/>
      <c r="I16" s="1538"/>
      <c r="J16" s="1538"/>
      <c r="K16" s="1538"/>
      <c r="L16" s="1538"/>
      <c r="M16" s="1538"/>
      <c r="N16" s="1538"/>
      <c r="O16" s="1538"/>
      <c r="P16" s="1538"/>
      <c r="Q16" s="1538"/>
      <c r="R16" s="1538"/>
      <c r="S16" s="1538"/>
      <c r="T16" s="1538"/>
      <c r="U16" s="1538"/>
      <c r="V16" s="1538"/>
      <c r="W16" s="1538"/>
      <c r="X16" s="1538"/>
      <c r="Y16" s="1539"/>
      <c r="Z16" s="316"/>
      <c r="AC16" s="354" t="s">
        <v>527</v>
      </c>
    </row>
    <row r="17" spans="1:29" ht="20.100000000000001" customHeight="1">
      <c r="A17" s="355"/>
      <c r="B17" s="399"/>
      <c r="C17" s="366"/>
      <c r="D17" s="1535"/>
      <c r="E17" s="1535"/>
      <c r="F17" s="1535"/>
      <c r="G17" s="1535"/>
      <c r="H17" s="1535"/>
      <c r="I17" s="1535"/>
      <c r="J17" s="1535"/>
      <c r="K17" s="1535"/>
      <c r="L17" s="1535"/>
      <c r="M17" s="1535"/>
      <c r="N17" s="1535"/>
      <c r="O17" s="1535"/>
      <c r="P17" s="1535"/>
      <c r="Q17" s="1535"/>
      <c r="R17" s="1535"/>
      <c r="S17" s="1535"/>
      <c r="T17" s="1535"/>
      <c r="U17" s="1535"/>
      <c r="V17" s="1535"/>
      <c r="W17" s="1535"/>
      <c r="X17" s="1535"/>
      <c r="Y17" s="1536"/>
      <c r="Z17" s="316"/>
      <c r="AC17" s="354" t="s">
        <v>528</v>
      </c>
    </row>
    <row r="18" spans="1:29" ht="20.100000000000001" customHeight="1" thickBot="1">
      <c r="B18" s="399"/>
      <c r="C18" s="366"/>
      <c r="D18" s="1535"/>
      <c r="E18" s="1535"/>
      <c r="F18" s="1535"/>
      <c r="G18" s="1535"/>
      <c r="H18" s="1535"/>
      <c r="I18" s="1535"/>
      <c r="J18" s="1535"/>
      <c r="K18" s="1535"/>
      <c r="L18" s="1535"/>
      <c r="M18" s="1535"/>
      <c r="N18" s="1535"/>
      <c r="O18" s="1535"/>
      <c r="P18" s="1535"/>
      <c r="Q18" s="1535"/>
      <c r="R18" s="1535"/>
      <c r="S18" s="1535"/>
      <c r="T18" s="1535"/>
      <c r="U18" s="1535"/>
      <c r="V18" s="1535"/>
      <c r="W18" s="1535"/>
      <c r="X18" s="1535"/>
      <c r="Y18" s="1536"/>
      <c r="Z18" s="316"/>
      <c r="AC18" s="370" t="s">
        <v>456</v>
      </c>
    </row>
    <row r="19" spans="1:29" ht="20.100000000000001" customHeight="1">
      <c r="B19" s="399"/>
      <c r="C19" s="366"/>
      <c r="D19" s="1535"/>
      <c r="E19" s="1535"/>
      <c r="F19" s="1535"/>
      <c r="G19" s="1535"/>
      <c r="H19" s="1535"/>
      <c r="I19" s="1535"/>
      <c r="J19" s="1535"/>
      <c r="K19" s="1535"/>
      <c r="L19" s="1535"/>
      <c r="M19" s="1535"/>
      <c r="N19" s="1535"/>
      <c r="O19" s="1535"/>
      <c r="P19" s="1535"/>
      <c r="Q19" s="1535"/>
      <c r="R19" s="1535"/>
      <c r="S19" s="1535"/>
      <c r="T19" s="1535"/>
      <c r="U19" s="1535"/>
      <c r="V19" s="1535"/>
      <c r="W19" s="1535"/>
      <c r="X19" s="1535"/>
      <c r="Y19" s="1536"/>
      <c r="Z19" s="316"/>
      <c r="AB19" s="371" t="s">
        <v>458</v>
      </c>
      <c r="AC19" s="372" t="s">
        <v>459</v>
      </c>
    </row>
    <row r="20" spans="1:29" ht="20.100000000000001" customHeight="1">
      <c r="B20" s="399"/>
      <c r="C20" s="366"/>
      <c r="D20" s="1535"/>
      <c r="E20" s="1535"/>
      <c r="F20" s="1535"/>
      <c r="G20" s="1535"/>
      <c r="H20" s="1535"/>
      <c r="I20" s="1535"/>
      <c r="J20" s="1535"/>
      <c r="K20" s="1535"/>
      <c r="L20" s="1535"/>
      <c r="M20" s="1535"/>
      <c r="N20" s="1535"/>
      <c r="O20" s="1535"/>
      <c r="P20" s="1535"/>
      <c r="Q20" s="1535"/>
      <c r="R20" s="1535"/>
      <c r="S20" s="1535"/>
      <c r="T20" s="1535"/>
      <c r="U20" s="1535"/>
      <c r="V20" s="1535"/>
      <c r="W20" s="1535"/>
      <c r="X20" s="1535"/>
      <c r="Y20" s="1536"/>
      <c r="Z20" s="316"/>
      <c r="AB20" s="373"/>
      <c r="AC20" s="374"/>
    </row>
    <row r="21" spans="1:29" ht="20.100000000000001" customHeight="1">
      <c r="B21" s="399"/>
      <c r="C21" s="366"/>
      <c r="D21" s="1535"/>
      <c r="E21" s="1535"/>
      <c r="F21" s="1535"/>
      <c r="G21" s="1535"/>
      <c r="H21" s="1535"/>
      <c r="I21" s="1535"/>
      <c r="J21" s="1535"/>
      <c r="K21" s="1535"/>
      <c r="L21" s="1535"/>
      <c r="M21" s="1535"/>
      <c r="N21" s="1535"/>
      <c r="O21" s="1535"/>
      <c r="P21" s="1535"/>
      <c r="Q21" s="1535"/>
      <c r="R21" s="1535"/>
      <c r="S21" s="1535"/>
      <c r="T21" s="1535"/>
      <c r="U21" s="1535"/>
      <c r="V21" s="1535"/>
      <c r="W21" s="1535"/>
      <c r="X21" s="1535"/>
      <c r="Y21" s="1536"/>
      <c r="Z21" s="316"/>
      <c r="AB21" s="350" t="s">
        <v>460</v>
      </c>
      <c r="AC21" s="375" t="s">
        <v>431</v>
      </c>
    </row>
    <row r="22" spans="1:29" ht="20.100000000000001" customHeight="1">
      <c r="B22" s="399"/>
      <c r="C22" s="366"/>
      <c r="D22" s="1535"/>
      <c r="E22" s="1535"/>
      <c r="F22" s="1535"/>
      <c r="G22" s="1535"/>
      <c r="H22" s="1535"/>
      <c r="I22" s="1535"/>
      <c r="J22" s="1535"/>
      <c r="K22" s="1535"/>
      <c r="L22" s="1535"/>
      <c r="M22" s="1535"/>
      <c r="N22" s="1535"/>
      <c r="O22" s="1535"/>
      <c r="P22" s="1535"/>
      <c r="Q22" s="1535"/>
      <c r="R22" s="1535"/>
      <c r="S22" s="1535"/>
      <c r="T22" s="1535"/>
      <c r="U22" s="1535"/>
      <c r="V22" s="1535"/>
      <c r="W22" s="1535"/>
      <c r="X22" s="1535"/>
      <c r="Y22" s="1536"/>
      <c r="Z22" s="316"/>
      <c r="AB22" s="376"/>
      <c r="AC22" s="375"/>
    </row>
    <row r="23" spans="1:29" ht="20.100000000000001" customHeight="1">
      <c r="B23" s="399"/>
      <c r="C23" s="366"/>
      <c r="D23" s="1535"/>
      <c r="E23" s="1535"/>
      <c r="F23" s="1535"/>
      <c r="G23" s="1535"/>
      <c r="H23" s="1535"/>
      <c r="I23" s="1535"/>
      <c r="J23" s="1535"/>
      <c r="K23" s="1535"/>
      <c r="L23" s="1535"/>
      <c r="M23" s="1535"/>
      <c r="N23" s="1535"/>
      <c r="O23" s="1535"/>
      <c r="P23" s="1535"/>
      <c r="Q23" s="1535"/>
      <c r="R23" s="1535"/>
      <c r="S23" s="1535"/>
      <c r="T23" s="1535"/>
      <c r="U23" s="1535"/>
      <c r="V23" s="1535"/>
      <c r="W23" s="1535"/>
      <c r="X23" s="1535"/>
      <c r="Y23" s="1536"/>
      <c r="Z23" s="316"/>
      <c r="AB23" s="376"/>
      <c r="AC23" s="375"/>
    </row>
    <row r="24" spans="1:29" ht="20.100000000000001" customHeight="1">
      <c r="B24" s="399"/>
      <c r="C24" s="366"/>
      <c r="D24" s="1535"/>
      <c r="E24" s="1535"/>
      <c r="F24" s="1535"/>
      <c r="G24" s="1535"/>
      <c r="H24" s="1535"/>
      <c r="I24" s="1535"/>
      <c r="J24" s="1535"/>
      <c r="K24" s="1535"/>
      <c r="L24" s="1535"/>
      <c r="M24" s="1535"/>
      <c r="N24" s="1535"/>
      <c r="O24" s="1535"/>
      <c r="P24" s="1535"/>
      <c r="Q24" s="1535"/>
      <c r="R24" s="1535"/>
      <c r="S24" s="1535"/>
      <c r="T24" s="1535"/>
      <c r="U24" s="1535"/>
      <c r="V24" s="1535"/>
      <c r="W24" s="1535"/>
      <c r="X24" s="1535"/>
      <c r="Y24" s="1536"/>
      <c r="Z24" s="316"/>
      <c r="AB24" s="376"/>
      <c r="AC24" s="375"/>
    </row>
    <row r="25" spans="1:29" ht="20.100000000000001" customHeight="1">
      <c r="B25" s="399"/>
      <c r="C25" s="366"/>
      <c r="D25" s="1535"/>
      <c r="E25" s="1535"/>
      <c r="F25" s="1535"/>
      <c r="G25" s="1535"/>
      <c r="H25" s="1535"/>
      <c r="I25" s="1535"/>
      <c r="J25" s="1535"/>
      <c r="K25" s="1535"/>
      <c r="L25" s="1535"/>
      <c r="M25" s="1535"/>
      <c r="N25" s="1535"/>
      <c r="O25" s="1535"/>
      <c r="P25" s="1535"/>
      <c r="Q25" s="1535"/>
      <c r="R25" s="1535"/>
      <c r="S25" s="1535"/>
      <c r="T25" s="1535"/>
      <c r="U25" s="1535"/>
      <c r="V25" s="1535"/>
      <c r="W25" s="1535"/>
      <c r="X25" s="1535"/>
      <c r="Y25" s="1536"/>
      <c r="Z25" s="316"/>
      <c r="AB25" s="376"/>
      <c r="AC25" s="375"/>
    </row>
    <row r="26" spans="1:29" ht="20.100000000000001" customHeight="1">
      <c r="B26" s="399"/>
      <c r="C26" s="366"/>
      <c r="D26" s="1535"/>
      <c r="E26" s="1535"/>
      <c r="F26" s="1535"/>
      <c r="G26" s="1535"/>
      <c r="H26" s="1535"/>
      <c r="I26" s="1535"/>
      <c r="J26" s="1535"/>
      <c r="K26" s="1535"/>
      <c r="L26" s="1535"/>
      <c r="M26" s="1535"/>
      <c r="N26" s="1535"/>
      <c r="O26" s="1535"/>
      <c r="P26" s="1535"/>
      <c r="Q26" s="1535"/>
      <c r="R26" s="1535"/>
      <c r="S26" s="1535"/>
      <c r="T26" s="1535"/>
      <c r="U26" s="1535"/>
      <c r="V26" s="1535"/>
      <c r="W26" s="1535"/>
      <c r="X26" s="1535"/>
      <c r="Y26" s="1536"/>
      <c r="Z26" s="316"/>
      <c r="AB26" s="373" t="s">
        <v>500</v>
      </c>
      <c r="AC26" s="374" t="s">
        <v>500</v>
      </c>
    </row>
    <row r="27" spans="1:29" ht="20.100000000000001" customHeight="1">
      <c r="B27" s="399"/>
      <c r="C27" s="366"/>
      <c r="D27" s="1535"/>
      <c r="E27" s="1535"/>
      <c r="F27" s="1535"/>
      <c r="G27" s="1535"/>
      <c r="H27" s="1535"/>
      <c r="I27" s="1535"/>
      <c r="J27" s="1535"/>
      <c r="K27" s="1535"/>
      <c r="L27" s="1535"/>
      <c r="M27" s="1535"/>
      <c r="N27" s="1535"/>
      <c r="O27" s="1535"/>
      <c r="P27" s="1535"/>
      <c r="Q27" s="1535"/>
      <c r="R27" s="1535"/>
      <c r="S27" s="1535"/>
      <c r="T27" s="1535"/>
      <c r="U27" s="1535"/>
      <c r="V27" s="1535"/>
      <c r="W27" s="1535"/>
      <c r="X27" s="1535"/>
      <c r="Y27" s="1536"/>
      <c r="Z27" s="316"/>
      <c r="AB27" s="350" t="s">
        <v>529</v>
      </c>
      <c r="AC27" s="375" t="s">
        <v>530</v>
      </c>
    </row>
    <row r="28" spans="1:29" ht="20.100000000000001" customHeight="1">
      <c r="B28" s="399"/>
      <c r="C28" s="366"/>
      <c r="D28" s="1535"/>
      <c r="E28" s="1535"/>
      <c r="F28" s="1535"/>
      <c r="G28" s="1535"/>
      <c r="H28" s="1535"/>
      <c r="I28" s="1535"/>
      <c r="J28" s="1535"/>
      <c r="K28" s="1535"/>
      <c r="L28" s="1535"/>
      <c r="M28" s="1535"/>
      <c r="N28" s="1535"/>
      <c r="O28" s="1535"/>
      <c r="P28" s="1535"/>
      <c r="Q28" s="1535"/>
      <c r="R28" s="1535"/>
      <c r="S28" s="1535"/>
      <c r="T28" s="1535"/>
      <c r="U28" s="1535"/>
      <c r="V28" s="1535"/>
      <c r="W28" s="1535"/>
      <c r="X28" s="1535"/>
      <c r="Y28" s="1536"/>
      <c r="Z28" s="316"/>
      <c r="AB28" s="376" t="s">
        <v>531</v>
      </c>
      <c r="AC28" s="375" t="s">
        <v>532</v>
      </c>
    </row>
    <row r="29" spans="1:29" ht="20.100000000000001" customHeight="1">
      <c r="B29" s="399"/>
      <c r="C29" s="366"/>
      <c r="D29" s="1535"/>
      <c r="E29" s="1535"/>
      <c r="F29" s="1535"/>
      <c r="G29" s="1535"/>
      <c r="H29" s="1535"/>
      <c r="I29" s="1535"/>
      <c r="J29" s="1535"/>
      <c r="K29" s="1535"/>
      <c r="L29" s="1535"/>
      <c r="M29" s="1535"/>
      <c r="N29" s="1535"/>
      <c r="O29" s="1535"/>
      <c r="P29" s="1535"/>
      <c r="Q29" s="1535"/>
      <c r="R29" s="1535"/>
      <c r="S29" s="1535"/>
      <c r="T29" s="1535"/>
      <c r="U29" s="1535"/>
      <c r="V29" s="1535"/>
      <c r="W29" s="1535"/>
      <c r="X29" s="1535"/>
      <c r="Y29" s="1536"/>
      <c r="Z29" s="316"/>
      <c r="AB29" s="376"/>
      <c r="AC29" s="375" t="s">
        <v>533</v>
      </c>
    </row>
    <row r="30" spans="1:29" ht="20.100000000000001" customHeight="1" thickBot="1">
      <c r="B30" s="377"/>
      <c r="C30" s="369"/>
      <c r="D30" s="378"/>
      <c r="E30" s="367"/>
      <c r="F30" s="1447"/>
      <c r="G30" s="1447"/>
      <c r="H30" s="1447"/>
      <c r="I30" s="1447"/>
      <c r="J30" s="1447"/>
      <c r="K30" s="1447"/>
      <c r="L30" s="1447"/>
      <c r="M30" s="1447"/>
      <c r="N30" s="1447"/>
      <c r="O30" s="1447"/>
      <c r="P30" s="1447"/>
      <c r="Q30" s="1447"/>
      <c r="R30" s="1447"/>
      <c r="S30" s="1447"/>
      <c r="T30" s="1447"/>
      <c r="U30" s="1447"/>
      <c r="V30" s="1447"/>
      <c r="W30" s="1447"/>
      <c r="X30" s="1447"/>
      <c r="Y30" s="1448"/>
      <c r="Z30" s="316"/>
      <c r="AB30" s="380"/>
      <c r="AC30" s="375" t="s">
        <v>534</v>
      </c>
    </row>
    <row r="31" spans="1:29" ht="20.100000000000001" customHeight="1">
      <c r="B31" s="381" t="s">
        <v>535</v>
      </c>
      <c r="C31" s="357"/>
      <c r="D31" s="362"/>
      <c r="E31" s="363"/>
      <c r="F31" s="362"/>
      <c r="G31" s="362"/>
      <c r="H31" s="362"/>
      <c r="I31" s="362"/>
      <c r="J31" s="362"/>
      <c r="K31" s="362"/>
      <c r="L31" s="362"/>
      <c r="M31" s="362"/>
      <c r="N31" s="362"/>
      <c r="O31" s="362"/>
      <c r="P31" s="362"/>
      <c r="Q31" s="362"/>
      <c r="R31" s="362"/>
      <c r="S31" s="362"/>
      <c r="T31" s="362"/>
      <c r="U31" s="362"/>
      <c r="V31" s="362"/>
      <c r="W31" s="362"/>
      <c r="X31" s="362"/>
      <c r="Y31" s="364"/>
      <c r="Z31" s="316"/>
      <c r="AB31" s="382"/>
      <c r="AC31" s="375" t="s">
        <v>536</v>
      </c>
    </row>
    <row r="32" spans="1:29" ht="20.100000000000001" customHeight="1">
      <c r="B32" s="381" t="s">
        <v>537</v>
      </c>
      <c r="C32" s="357"/>
      <c r="D32" s="358"/>
      <c r="E32" s="358"/>
      <c r="F32" s="358"/>
      <c r="G32" s="358"/>
      <c r="H32" s="358"/>
      <c r="I32" s="358"/>
      <c r="J32" s="358"/>
      <c r="K32" s="358"/>
      <c r="L32" s="358"/>
      <c r="M32" s="358"/>
      <c r="N32" s="358"/>
      <c r="O32" s="358"/>
      <c r="P32" s="358"/>
      <c r="Q32" s="358"/>
      <c r="R32" s="358"/>
      <c r="S32" s="358"/>
      <c r="T32" s="358"/>
      <c r="U32" s="358"/>
      <c r="V32" s="358"/>
      <c r="W32" s="358"/>
      <c r="X32" s="358"/>
      <c r="Y32" s="359"/>
      <c r="Z32" s="316"/>
      <c r="AB32" s="382"/>
      <c r="AC32" s="375" t="s">
        <v>538</v>
      </c>
    </row>
    <row r="33" spans="2:29" ht="38.1" customHeight="1">
      <c r="B33" s="398" t="s">
        <v>525</v>
      </c>
      <c r="C33" s="361"/>
      <c r="D33" s="1537" t="s">
        <v>539</v>
      </c>
      <c r="E33" s="1538"/>
      <c r="F33" s="1538"/>
      <c r="G33" s="1538"/>
      <c r="H33" s="1538"/>
      <c r="I33" s="1538"/>
      <c r="J33" s="1538"/>
      <c r="K33" s="1538"/>
      <c r="L33" s="1538"/>
      <c r="M33" s="1538"/>
      <c r="N33" s="1538"/>
      <c r="O33" s="1538"/>
      <c r="P33" s="1538"/>
      <c r="Q33" s="1538"/>
      <c r="R33" s="1538"/>
      <c r="S33" s="1538"/>
      <c r="T33" s="1538"/>
      <c r="U33" s="1538"/>
      <c r="V33" s="1538"/>
      <c r="W33" s="1538"/>
      <c r="X33" s="1538"/>
      <c r="Y33" s="1539"/>
      <c r="Z33" s="316"/>
      <c r="AB33" s="382"/>
      <c r="AC33" s="375" t="s">
        <v>540</v>
      </c>
    </row>
    <row r="34" spans="2:29" ht="20.100000000000001" customHeight="1" thickBot="1">
      <c r="B34" s="399"/>
      <c r="C34" s="366"/>
      <c r="D34" s="1535"/>
      <c r="E34" s="1535"/>
      <c r="F34" s="1535"/>
      <c r="G34" s="1535"/>
      <c r="H34" s="1535"/>
      <c r="I34" s="1535"/>
      <c r="J34" s="1535"/>
      <c r="K34" s="1535"/>
      <c r="L34" s="1535"/>
      <c r="M34" s="1535"/>
      <c r="N34" s="1535"/>
      <c r="O34" s="1535"/>
      <c r="P34" s="1535"/>
      <c r="Q34" s="1535"/>
      <c r="R34" s="1535"/>
      <c r="S34" s="1535"/>
      <c r="T34" s="1535"/>
      <c r="U34" s="1535"/>
      <c r="V34" s="1535"/>
      <c r="W34" s="1535"/>
      <c r="X34" s="1535"/>
      <c r="Y34" s="1536"/>
      <c r="Z34" s="316"/>
      <c r="AC34" s="383" t="s">
        <v>541</v>
      </c>
    </row>
    <row r="35" spans="2:29" ht="20.100000000000001" customHeight="1">
      <c r="B35" s="399"/>
      <c r="C35" s="366"/>
      <c r="D35" s="1535"/>
      <c r="E35" s="1535"/>
      <c r="F35" s="1535"/>
      <c r="G35" s="1535"/>
      <c r="H35" s="1535"/>
      <c r="I35" s="1535"/>
      <c r="J35" s="1535"/>
      <c r="K35" s="1535"/>
      <c r="L35" s="1535"/>
      <c r="M35" s="1535"/>
      <c r="N35" s="1535"/>
      <c r="O35" s="1535"/>
      <c r="P35" s="1535"/>
      <c r="Q35" s="1535"/>
      <c r="R35" s="1535"/>
      <c r="S35" s="1535"/>
      <c r="T35" s="1535"/>
      <c r="U35" s="1535"/>
      <c r="V35" s="1535"/>
      <c r="W35" s="1535"/>
      <c r="X35" s="1535"/>
      <c r="Y35" s="1536"/>
      <c r="Z35" s="316"/>
    </row>
    <row r="36" spans="2:29" ht="20.100000000000001" customHeight="1">
      <c r="B36" s="399"/>
      <c r="C36" s="366"/>
      <c r="D36" s="1535"/>
      <c r="E36" s="1535"/>
      <c r="F36" s="1535"/>
      <c r="G36" s="1535"/>
      <c r="H36" s="1535"/>
      <c r="I36" s="1535"/>
      <c r="J36" s="1535"/>
      <c r="K36" s="1535"/>
      <c r="L36" s="1535"/>
      <c r="M36" s="1535"/>
      <c r="N36" s="1535"/>
      <c r="O36" s="1535"/>
      <c r="P36" s="1535"/>
      <c r="Q36" s="1535"/>
      <c r="R36" s="1535"/>
      <c r="S36" s="1535"/>
      <c r="T36" s="1535"/>
      <c r="U36" s="1535"/>
      <c r="V36" s="1535"/>
      <c r="W36" s="1535"/>
      <c r="X36" s="1535"/>
      <c r="Y36" s="1536"/>
      <c r="Z36" s="316"/>
    </row>
    <row r="37" spans="2:29" ht="20.100000000000001" customHeight="1">
      <c r="B37" s="399"/>
      <c r="C37" s="366"/>
      <c r="D37" s="1535"/>
      <c r="E37" s="1535"/>
      <c r="F37" s="1535"/>
      <c r="G37" s="1535"/>
      <c r="H37" s="1535"/>
      <c r="I37" s="1535"/>
      <c r="J37" s="1535"/>
      <c r="K37" s="1535"/>
      <c r="L37" s="1535"/>
      <c r="M37" s="1535"/>
      <c r="N37" s="1535"/>
      <c r="O37" s="1535"/>
      <c r="P37" s="1535"/>
      <c r="Q37" s="1535"/>
      <c r="R37" s="1535"/>
      <c r="S37" s="1535"/>
      <c r="T37" s="1535"/>
      <c r="U37" s="1535"/>
      <c r="V37" s="1535"/>
      <c r="W37" s="1535"/>
      <c r="X37" s="1535"/>
      <c r="Y37" s="1536"/>
      <c r="Z37" s="316"/>
      <c r="AC37" s="384" t="s">
        <v>472</v>
      </c>
    </row>
    <row r="38" spans="2:29" ht="20.100000000000001" customHeight="1">
      <c r="B38" s="399"/>
      <c r="C38" s="366"/>
      <c r="D38" s="1535"/>
      <c r="E38" s="1535"/>
      <c r="F38" s="1535"/>
      <c r="G38" s="1535"/>
      <c r="H38" s="1535"/>
      <c r="I38" s="1535"/>
      <c r="J38" s="1535"/>
      <c r="K38" s="1535"/>
      <c r="L38" s="1535"/>
      <c r="M38" s="1535"/>
      <c r="N38" s="1535"/>
      <c r="O38" s="1535"/>
      <c r="P38" s="1535"/>
      <c r="Q38" s="1535"/>
      <c r="R38" s="1535"/>
      <c r="S38" s="1535"/>
      <c r="T38" s="1535"/>
      <c r="U38" s="1535"/>
      <c r="V38" s="1535"/>
      <c r="W38" s="1535"/>
      <c r="X38" s="1535"/>
      <c r="Y38" s="1536"/>
      <c r="Z38" s="316"/>
      <c r="AC38" s="384"/>
    </row>
    <row r="39" spans="2:29" ht="20.100000000000001" customHeight="1">
      <c r="B39" s="399"/>
      <c r="C39" s="366"/>
      <c r="D39" s="1535"/>
      <c r="E39" s="1535"/>
      <c r="F39" s="1535"/>
      <c r="G39" s="1535"/>
      <c r="H39" s="1535"/>
      <c r="I39" s="1535"/>
      <c r="J39" s="1535"/>
      <c r="K39" s="1535"/>
      <c r="L39" s="1535"/>
      <c r="M39" s="1535"/>
      <c r="N39" s="1535"/>
      <c r="O39" s="1535"/>
      <c r="P39" s="1535"/>
      <c r="Q39" s="1535"/>
      <c r="R39" s="1535"/>
      <c r="S39" s="1535"/>
      <c r="T39" s="1535"/>
      <c r="U39" s="1535"/>
      <c r="V39" s="1535"/>
      <c r="W39" s="1535"/>
      <c r="X39" s="1535"/>
      <c r="Y39" s="1536"/>
      <c r="Z39" s="316"/>
    </row>
    <row r="40" spans="2:29" ht="20.100000000000001" customHeight="1">
      <c r="B40" s="399"/>
      <c r="C40" s="366"/>
      <c r="D40" s="1535"/>
      <c r="E40" s="1535"/>
      <c r="F40" s="1535"/>
      <c r="G40" s="1535"/>
      <c r="H40" s="1535"/>
      <c r="I40" s="1535"/>
      <c r="J40" s="1535"/>
      <c r="K40" s="1535"/>
      <c r="L40" s="1535"/>
      <c r="M40" s="1535"/>
      <c r="N40" s="1535"/>
      <c r="O40" s="1535"/>
      <c r="P40" s="1535"/>
      <c r="Q40" s="1535"/>
      <c r="R40" s="1535"/>
      <c r="S40" s="1535"/>
      <c r="T40" s="1535"/>
      <c r="U40" s="1535"/>
      <c r="V40" s="1535"/>
      <c r="W40" s="1535"/>
      <c r="X40" s="1535"/>
      <c r="Y40" s="1536"/>
      <c r="Z40" s="316"/>
    </row>
    <row r="41" spans="2:29" ht="20.100000000000001" customHeight="1">
      <c r="B41" s="399"/>
      <c r="C41" s="366"/>
      <c r="D41" s="1535"/>
      <c r="E41" s="1535"/>
      <c r="F41" s="1535"/>
      <c r="G41" s="1535"/>
      <c r="H41" s="1535"/>
      <c r="I41" s="1535"/>
      <c r="J41" s="1535"/>
      <c r="K41" s="1535"/>
      <c r="L41" s="1535"/>
      <c r="M41" s="1535"/>
      <c r="N41" s="1535"/>
      <c r="O41" s="1535"/>
      <c r="P41" s="1535"/>
      <c r="Q41" s="1535"/>
      <c r="R41" s="1535"/>
      <c r="S41" s="1535"/>
      <c r="T41" s="1535"/>
      <c r="U41" s="1535"/>
      <c r="V41" s="1535"/>
      <c r="W41" s="1535"/>
      <c r="X41" s="1535"/>
      <c r="Y41" s="1536"/>
      <c r="Z41" s="316"/>
      <c r="AC41" s="384" t="s">
        <v>472</v>
      </c>
    </row>
    <row r="42" spans="2:29" ht="20.100000000000001" customHeight="1">
      <c r="B42" s="399"/>
      <c r="C42" s="366"/>
      <c r="D42" s="1535"/>
      <c r="E42" s="1535"/>
      <c r="F42" s="1535"/>
      <c r="G42" s="1535"/>
      <c r="H42" s="1535"/>
      <c r="I42" s="1535"/>
      <c r="J42" s="1535"/>
      <c r="K42" s="1535"/>
      <c r="L42" s="1535"/>
      <c r="M42" s="1535"/>
      <c r="N42" s="1535"/>
      <c r="O42" s="1535"/>
      <c r="P42" s="1535"/>
      <c r="Q42" s="1535"/>
      <c r="R42" s="1535"/>
      <c r="S42" s="1535"/>
      <c r="T42" s="1535"/>
      <c r="U42" s="1535"/>
      <c r="V42" s="1535"/>
      <c r="W42" s="1535"/>
      <c r="X42" s="1535"/>
      <c r="Y42" s="1536"/>
      <c r="Z42" s="316"/>
      <c r="AC42" s="384"/>
    </row>
    <row r="43" spans="2:29" ht="20.100000000000001" customHeight="1">
      <c r="B43" s="399"/>
      <c r="C43" s="366"/>
      <c r="D43" s="1535"/>
      <c r="E43" s="1535"/>
      <c r="F43" s="1535"/>
      <c r="G43" s="1535"/>
      <c r="H43" s="1535"/>
      <c r="I43" s="1535"/>
      <c r="J43" s="1535"/>
      <c r="K43" s="1535"/>
      <c r="L43" s="1535"/>
      <c r="M43" s="1535"/>
      <c r="N43" s="1535"/>
      <c r="O43" s="1535"/>
      <c r="P43" s="1535"/>
      <c r="Q43" s="1535"/>
      <c r="R43" s="1535"/>
      <c r="S43" s="1535"/>
      <c r="T43" s="1535"/>
      <c r="U43" s="1535"/>
      <c r="V43" s="1535"/>
      <c r="W43" s="1535"/>
      <c r="X43" s="1535"/>
      <c r="Y43" s="1536"/>
      <c r="Z43" s="316"/>
      <c r="AC43" s="384" t="s">
        <v>474</v>
      </c>
    </row>
    <row r="44" spans="2:29" ht="20.100000000000001" customHeight="1">
      <c r="B44" s="385"/>
      <c r="C44" s="369"/>
      <c r="D44" s="369"/>
      <c r="E44" s="369"/>
      <c r="F44" s="369"/>
      <c r="G44" s="369"/>
      <c r="H44" s="369"/>
      <c r="I44" s="369"/>
      <c r="J44" s="369"/>
      <c r="K44" s="369"/>
      <c r="L44" s="369"/>
      <c r="M44" s="369"/>
      <c r="N44" s="369"/>
      <c r="O44" s="367"/>
      <c r="P44" s="367"/>
      <c r="Q44" s="367"/>
      <c r="R44" s="367"/>
      <c r="S44" s="367"/>
      <c r="T44" s="367"/>
      <c r="U44" s="367"/>
      <c r="V44" s="367"/>
      <c r="W44" s="367"/>
      <c r="X44" s="367"/>
      <c r="Y44" s="379"/>
      <c r="Z44" s="316"/>
    </row>
    <row r="45" spans="2:29" ht="20.100000000000001" customHeight="1">
      <c r="B45" s="381" t="s">
        <v>542</v>
      </c>
      <c r="C45" s="357"/>
      <c r="D45" s="358"/>
      <c r="E45" s="358"/>
      <c r="F45" s="358"/>
      <c r="G45" s="358"/>
      <c r="H45" s="358"/>
      <c r="I45" s="358"/>
      <c r="J45" s="358"/>
      <c r="K45" s="358"/>
      <c r="L45" s="358"/>
      <c r="M45" s="358"/>
      <c r="N45" s="358"/>
      <c r="O45" s="358"/>
      <c r="P45" s="358"/>
      <c r="Q45" s="358"/>
      <c r="R45" s="358"/>
      <c r="S45" s="358"/>
      <c r="T45" s="358"/>
      <c r="U45" s="358"/>
      <c r="V45" s="358"/>
      <c r="W45" s="358"/>
      <c r="X45" s="358"/>
      <c r="Y45" s="359"/>
      <c r="Z45" s="316"/>
    </row>
    <row r="46" spans="2:29" ht="38.1" customHeight="1">
      <c r="B46" s="398" t="s">
        <v>525</v>
      </c>
      <c r="C46" s="361"/>
      <c r="D46" s="1537" t="s">
        <v>539</v>
      </c>
      <c r="E46" s="1538"/>
      <c r="F46" s="1538"/>
      <c r="G46" s="1538"/>
      <c r="H46" s="1538"/>
      <c r="I46" s="1538"/>
      <c r="J46" s="1538"/>
      <c r="K46" s="1538"/>
      <c r="L46" s="1538"/>
      <c r="M46" s="1538"/>
      <c r="N46" s="1538"/>
      <c r="O46" s="1538"/>
      <c r="P46" s="1538"/>
      <c r="Q46" s="1538"/>
      <c r="R46" s="1538"/>
      <c r="S46" s="1538"/>
      <c r="T46" s="1538"/>
      <c r="U46" s="1538"/>
      <c r="V46" s="1538"/>
      <c r="W46" s="1538"/>
      <c r="X46" s="1538"/>
      <c r="Y46" s="1539"/>
      <c r="Z46" s="316"/>
    </row>
    <row r="47" spans="2:29" ht="20.100000000000001" customHeight="1">
      <c r="B47" s="399"/>
      <c r="C47" s="366"/>
      <c r="D47" s="1535"/>
      <c r="E47" s="1535"/>
      <c r="F47" s="1535"/>
      <c r="G47" s="1535"/>
      <c r="H47" s="1535"/>
      <c r="I47" s="1535"/>
      <c r="J47" s="1535"/>
      <c r="K47" s="1535"/>
      <c r="L47" s="1535"/>
      <c r="M47" s="1535"/>
      <c r="N47" s="1535"/>
      <c r="O47" s="1535"/>
      <c r="P47" s="1535"/>
      <c r="Q47" s="1535"/>
      <c r="R47" s="1535"/>
      <c r="S47" s="1535"/>
      <c r="T47" s="1535"/>
      <c r="U47" s="1535"/>
      <c r="V47" s="1535"/>
      <c r="W47" s="1535"/>
      <c r="X47" s="1535"/>
      <c r="Y47" s="1536"/>
      <c r="Z47" s="316"/>
    </row>
    <row r="48" spans="2:29" ht="20.100000000000001" customHeight="1">
      <c r="B48" s="399"/>
      <c r="C48" s="366"/>
      <c r="D48" s="1535"/>
      <c r="E48" s="1535"/>
      <c r="F48" s="1535"/>
      <c r="G48" s="1535"/>
      <c r="H48" s="1535"/>
      <c r="I48" s="1535"/>
      <c r="J48" s="1535"/>
      <c r="K48" s="1535"/>
      <c r="L48" s="1535"/>
      <c r="M48" s="1535"/>
      <c r="N48" s="1535"/>
      <c r="O48" s="1535"/>
      <c r="P48" s="1535"/>
      <c r="Q48" s="1535"/>
      <c r="R48" s="1535"/>
      <c r="S48" s="1535"/>
      <c r="T48" s="1535"/>
      <c r="U48" s="1535"/>
      <c r="V48" s="1535"/>
      <c r="W48" s="1535"/>
      <c r="X48" s="1535"/>
      <c r="Y48" s="1536"/>
      <c r="Z48" s="316"/>
    </row>
    <row r="49" spans="2:26" ht="20.100000000000001" customHeight="1">
      <c r="B49" s="399"/>
      <c r="C49" s="366"/>
      <c r="D49" s="1535"/>
      <c r="E49" s="1535"/>
      <c r="F49" s="1535"/>
      <c r="G49" s="1535"/>
      <c r="H49" s="1535"/>
      <c r="I49" s="1535"/>
      <c r="J49" s="1535"/>
      <c r="K49" s="1535"/>
      <c r="L49" s="1535"/>
      <c r="M49" s="1535"/>
      <c r="N49" s="1535"/>
      <c r="O49" s="1535"/>
      <c r="P49" s="1535"/>
      <c r="Q49" s="1535"/>
      <c r="R49" s="1535"/>
      <c r="S49" s="1535"/>
      <c r="T49" s="1535"/>
      <c r="U49" s="1535"/>
      <c r="V49" s="1535"/>
      <c r="W49" s="1535"/>
      <c r="X49" s="1535"/>
      <c r="Y49" s="1536"/>
      <c r="Z49" s="316"/>
    </row>
    <row r="50" spans="2:26" ht="20.100000000000001" customHeight="1">
      <c r="B50" s="399"/>
      <c r="C50" s="366"/>
      <c r="D50" s="1535"/>
      <c r="E50" s="1535"/>
      <c r="F50" s="1535"/>
      <c r="G50" s="1535"/>
      <c r="H50" s="1535"/>
      <c r="I50" s="1535"/>
      <c r="J50" s="1535"/>
      <c r="K50" s="1535"/>
      <c r="L50" s="1535"/>
      <c r="M50" s="1535"/>
      <c r="N50" s="1535"/>
      <c r="O50" s="1535"/>
      <c r="P50" s="1535"/>
      <c r="Q50" s="1535"/>
      <c r="R50" s="1535"/>
      <c r="S50" s="1535"/>
      <c r="T50" s="1535"/>
      <c r="U50" s="1535"/>
      <c r="V50" s="1535"/>
      <c r="W50" s="1535"/>
      <c r="X50" s="1535"/>
      <c r="Y50" s="1536"/>
      <c r="Z50" s="316"/>
    </row>
    <row r="51" spans="2:26" ht="20.100000000000001" customHeight="1">
      <c r="B51" s="399"/>
      <c r="C51" s="366"/>
      <c r="D51" s="1535"/>
      <c r="E51" s="1535"/>
      <c r="F51" s="1535"/>
      <c r="G51" s="1535"/>
      <c r="H51" s="1535"/>
      <c r="I51" s="1535"/>
      <c r="J51" s="1535"/>
      <c r="K51" s="1535"/>
      <c r="L51" s="1535"/>
      <c r="M51" s="1535"/>
      <c r="N51" s="1535"/>
      <c r="O51" s="1535"/>
      <c r="P51" s="1535"/>
      <c r="Q51" s="1535"/>
      <c r="R51" s="1535"/>
      <c r="S51" s="1535"/>
      <c r="T51" s="1535"/>
      <c r="U51" s="1535"/>
      <c r="V51" s="1535"/>
      <c r="W51" s="1535"/>
      <c r="X51" s="1535"/>
      <c r="Y51" s="1536"/>
      <c r="Z51" s="316"/>
    </row>
    <row r="52" spans="2:26" ht="20.100000000000001" customHeight="1">
      <c r="B52" s="399"/>
      <c r="C52" s="366"/>
      <c r="D52" s="1535"/>
      <c r="E52" s="1535"/>
      <c r="F52" s="1535"/>
      <c r="G52" s="1535"/>
      <c r="H52" s="1535"/>
      <c r="I52" s="1535"/>
      <c r="J52" s="1535"/>
      <c r="K52" s="1535"/>
      <c r="L52" s="1535"/>
      <c r="M52" s="1535"/>
      <c r="N52" s="1535"/>
      <c r="O52" s="1535"/>
      <c r="P52" s="1535"/>
      <c r="Q52" s="1535"/>
      <c r="R52" s="1535"/>
      <c r="S52" s="1535"/>
      <c r="T52" s="1535"/>
      <c r="U52" s="1535"/>
      <c r="V52" s="1535"/>
      <c r="W52" s="1535"/>
      <c r="X52" s="1535"/>
      <c r="Y52" s="1536"/>
      <c r="Z52" s="316"/>
    </row>
    <row r="53" spans="2:26" ht="20.100000000000001" customHeight="1">
      <c r="B53" s="399"/>
      <c r="C53" s="366"/>
      <c r="D53" s="1535"/>
      <c r="E53" s="1535"/>
      <c r="F53" s="1535"/>
      <c r="G53" s="1535"/>
      <c r="H53" s="1535"/>
      <c r="I53" s="1535"/>
      <c r="J53" s="1535"/>
      <c r="K53" s="1535"/>
      <c r="L53" s="1535"/>
      <c r="M53" s="1535"/>
      <c r="N53" s="1535"/>
      <c r="O53" s="1535"/>
      <c r="P53" s="1535"/>
      <c r="Q53" s="1535"/>
      <c r="R53" s="1535"/>
      <c r="S53" s="1535"/>
      <c r="T53" s="1535"/>
      <c r="U53" s="1535"/>
      <c r="V53" s="1535"/>
      <c r="W53" s="1535"/>
      <c r="X53" s="1535"/>
      <c r="Y53" s="1536"/>
      <c r="Z53" s="316"/>
    </row>
    <row r="54" spans="2:26" ht="20.100000000000001" customHeight="1">
      <c r="B54" s="399"/>
      <c r="C54" s="366"/>
      <c r="D54" s="1535"/>
      <c r="E54" s="1535"/>
      <c r="F54" s="1535"/>
      <c r="G54" s="1535"/>
      <c r="H54" s="1535"/>
      <c r="I54" s="1535"/>
      <c r="J54" s="1535"/>
      <c r="K54" s="1535"/>
      <c r="L54" s="1535"/>
      <c r="M54" s="1535"/>
      <c r="N54" s="1535"/>
      <c r="O54" s="1535"/>
      <c r="P54" s="1535"/>
      <c r="Q54" s="1535"/>
      <c r="R54" s="1535"/>
      <c r="S54" s="1535"/>
      <c r="T54" s="1535"/>
      <c r="U54" s="1535"/>
      <c r="V54" s="1535"/>
      <c r="W54" s="1535"/>
      <c r="X54" s="1535"/>
      <c r="Y54" s="1536"/>
      <c r="Z54" s="316"/>
    </row>
    <row r="55" spans="2:26" ht="20.100000000000001" customHeight="1">
      <c r="B55" s="399"/>
      <c r="C55" s="366"/>
      <c r="D55" s="1535"/>
      <c r="E55" s="1535"/>
      <c r="F55" s="1535"/>
      <c r="G55" s="1535"/>
      <c r="H55" s="1535"/>
      <c r="I55" s="1535"/>
      <c r="J55" s="1535"/>
      <c r="K55" s="1535"/>
      <c r="L55" s="1535"/>
      <c r="M55" s="1535"/>
      <c r="N55" s="1535"/>
      <c r="O55" s="1535"/>
      <c r="P55" s="1535"/>
      <c r="Q55" s="1535"/>
      <c r="R55" s="1535"/>
      <c r="S55" s="1535"/>
      <c r="T55" s="1535"/>
      <c r="U55" s="1535"/>
      <c r="V55" s="1535"/>
      <c r="W55" s="1535"/>
      <c r="X55" s="1535"/>
      <c r="Y55" s="1536"/>
      <c r="Z55" s="316"/>
    </row>
    <row r="56" spans="2:26" ht="20.100000000000001" customHeight="1">
      <c r="B56" s="399"/>
      <c r="C56" s="366"/>
      <c r="D56" s="1535"/>
      <c r="E56" s="1535"/>
      <c r="F56" s="1535"/>
      <c r="G56" s="1535"/>
      <c r="H56" s="1535"/>
      <c r="I56" s="1535"/>
      <c r="J56" s="1535"/>
      <c r="K56" s="1535"/>
      <c r="L56" s="1535"/>
      <c r="M56" s="1535"/>
      <c r="N56" s="1535"/>
      <c r="O56" s="1535"/>
      <c r="P56" s="1535"/>
      <c r="Q56" s="1535"/>
      <c r="R56" s="1535"/>
      <c r="S56" s="1535"/>
      <c r="T56" s="1535"/>
      <c r="U56" s="1535"/>
      <c r="V56" s="1535"/>
      <c r="W56" s="1535"/>
      <c r="X56" s="1535"/>
      <c r="Y56" s="1536"/>
      <c r="Z56" s="316"/>
    </row>
    <row r="57" spans="2:26" ht="20.100000000000001" customHeight="1">
      <c r="B57" s="385"/>
      <c r="C57" s="369"/>
      <c r="D57" s="1447"/>
      <c r="E57" s="1447"/>
      <c r="F57" s="1447"/>
      <c r="G57" s="1447"/>
      <c r="H57" s="1447"/>
      <c r="I57" s="1447"/>
      <c r="J57" s="1447"/>
      <c r="K57" s="1447"/>
      <c r="L57" s="1447"/>
      <c r="M57" s="1447"/>
      <c r="N57" s="1447"/>
      <c r="O57" s="1447"/>
      <c r="P57" s="1447"/>
      <c r="Q57" s="1447"/>
      <c r="R57" s="1447"/>
      <c r="S57" s="1447"/>
      <c r="T57" s="1447"/>
      <c r="U57" s="1447"/>
      <c r="V57" s="1447"/>
      <c r="W57" s="1447"/>
      <c r="X57" s="1447"/>
      <c r="Y57" s="1448"/>
      <c r="Z57" s="316"/>
    </row>
    <row r="58" spans="2:26" ht="20.100000000000001" customHeight="1">
      <c r="B58" s="381" t="s">
        <v>543</v>
      </c>
      <c r="C58" s="357"/>
      <c r="D58" s="362"/>
      <c r="E58" s="362"/>
      <c r="F58" s="362"/>
      <c r="G58" s="362"/>
      <c r="H58" s="362"/>
      <c r="I58" s="362"/>
      <c r="J58" s="362"/>
      <c r="K58" s="362"/>
      <c r="L58" s="362"/>
      <c r="M58" s="362"/>
      <c r="N58" s="362"/>
      <c r="O58" s="362"/>
      <c r="P58" s="362"/>
      <c r="Q58" s="362"/>
      <c r="R58" s="362"/>
      <c r="S58" s="362"/>
      <c r="T58" s="362"/>
      <c r="U58" s="362"/>
      <c r="V58" s="362"/>
      <c r="W58" s="362"/>
      <c r="X58" s="362"/>
      <c r="Y58" s="364"/>
      <c r="Z58" s="316"/>
    </row>
    <row r="59" spans="2:26" ht="20.100000000000001" customHeight="1">
      <c r="B59" s="1540"/>
      <c r="C59" s="1445"/>
      <c r="D59" s="1445"/>
      <c r="E59" s="1445"/>
      <c r="F59" s="1445"/>
      <c r="G59" s="1445"/>
      <c r="H59" s="1445"/>
      <c r="I59" s="1445"/>
      <c r="J59" s="1445"/>
      <c r="K59" s="1445"/>
      <c r="L59" s="1445"/>
      <c r="M59" s="1445"/>
      <c r="N59" s="1445"/>
      <c r="O59" s="1445"/>
      <c r="P59" s="1445"/>
      <c r="Q59" s="1445"/>
      <c r="R59" s="1445"/>
      <c r="S59" s="1445"/>
      <c r="T59" s="1445"/>
      <c r="U59" s="1445"/>
      <c r="V59" s="1445"/>
      <c r="W59" s="1445"/>
      <c r="X59" s="1445"/>
      <c r="Y59" s="1446"/>
      <c r="Z59" s="316"/>
    </row>
    <row r="60" spans="2:26" ht="20.100000000000001" customHeight="1">
      <c r="B60" s="1540"/>
      <c r="C60" s="1445"/>
      <c r="D60" s="1445"/>
      <c r="E60" s="1445"/>
      <c r="F60" s="1445"/>
      <c r="G60" s="1445"/>
      <c r="H60" s="1445"/>
      <c r="I60" s="1445"/>
      <c r="J60" s="1445"/>
      <c r="K60" s="1445"/>
      <c r="L60" s="1445"/>
      <c r="M60" s="1445"/>
      <c r="N60" s="1445"/>
      <c r="O60" s="1445"/>
      <c r="P60" s="1445"/>
      <c r="Q60" s="1445"/>
      <c r="R60" s="1445"/>
      <c r="S60" s="1445"/>
      <c r="T60" s="1445"/>
      <c r="U60" s="1445"/>
      <c r="V60" s="1445"/>
      <c r="W60" s="1445"/>
      <c r="X60" s="1445"/>
      <c r="Y60" s="1446"/>
      <c r="Z60" s="316"/>
    </row>
    <row r="61" spans="2:26" ht="20.100000000000001" customHeight="1">
      <c r="B61" s="1540"/>
      <c r="C61" s="1445"/>
      <c r="D61" s="1445"/>
      <c r="E61" s="1445"/>
      <c r="F61" s="1445"/>
      <c r="G61" s="1445"/>
      <c r="H61" s="1445"/>
      <c r="I61" s="1445"/>
      <c r="J61" s="1445"/>
      <c r="K61" s="1445"/>
      <c r="L61" s="1445"/>
      <c r="M61" s="1445"/>
      <c r="N61" s="1445"/>
      <c r="O61" s="1445"/>
      <c r="P61" s="1445"/>
      <c r="Q61" s="1445"/>
      <c r="R61" s="1445"/>
      <c r="S61" s="1445"/>
      <c r="T61" s="1445"/>
      <c r="U61" s="1445"/>
      <c r="V61" s="1445"/>
      <c r="W61" s="1445"/>
      <c r="X61" s="1445"/>
      <c r="Y61" s="1446"/>
      <c r="Z61" s="316"/>
    </row>
    <row r="62" spans="2:26" ht="20.100000000000001" customHeight="1">
      <c r="B62" s="1540"/>
      <c r="C62" s="1445"/>
      <c r="D62" s="1445"/>
      <c r="E62" s="1445"/>
      <c r="F62" s="1445"/>
      <c r="G62" s="1445"/>
      <c r="H62" s="1445"/>
      <c r="I62" s="1445"/>
      <c r="J62" s="1445"/>
      <c r="K62" s="1445"/>
      <c r="L62" s="1445"/>
      <c r="M62" s="1445"/>
      <c r="N62" s="1445"/>
      <c r="O62" s="1445"/>
      <c r="P62" s="1445"/>
      <c r="Q62" s="1445"/>
      <c r="R62" s="1445"/>
      <c r="S62" s="1445"/>
      <c r="T62" s="1445"/>
      <c r="U62" s="1445"/>
      <c r="V62" s="1445"/>
      <c r="W62" s="1445"/>
      <c r="X62" s="1445"/>
      <c r="Y62" s="1446"/>
      <c r="Z62" s="316"/>
    </row>
    <row r="63" spans="2:26" ht="20.100000000000001" customHeight="1">
      <c r="B63" s="1541"/>
      <c r="C63" s="1542"/>
      <c r="D63" s="1542"/>
      <c r="E63" s="1542"/>
      <c r="F63" s="1542"/>
      <c r="G63" s="1542"/>
      <c r="H63" s="1542"/>
      <c r="I63" s="1542"/>
      <c r="J63" s="1542"/>
      <c r="K63" s="1542"/>
      <c r="L63" s="1542"/>
      <c r="M63" s="1542"/>
      <c r="N63" s="1542"/>
      <c r="O63" s="1542"/>
      <c r="P63" s="1542"/>
      <c r="Q63" s="1542"/>
      <c r="R63" s="1542"/>
      <c r="S63" s="1542"/>
      <c r="T63" s="1542"/>
      <c r="U63" s="1542"/>
      <c r="V63" s="1542"/>
      <c r="W63" s="1542"/>
      <c r="X63" s="1542"/>
      <c r="Y63" s="1543"/>
      <c r="Z63" s="316"/>
    </row>
    <row r="64" spans="2:26" ht="20.100000000000001" customHeight="1">
      <c r="B64" s="386" t="s">
        <v>477</v>
      </c>
      <c r="C64" s="387"/>
      <c r="D64" s="387"/>
      <c r="E64" s="387"/>
      <c r="F64" s="387"/>
      <c r="G64" s="387"/>
      <c r="H64" s="387"/>
      <c r="I64" s="387"/>
      <c r="J64" s="387"/>
      <c r="K64" s="387"/>
      <c r="L64" s="387"/>
      <c r="M64" s="387"/>
      <c r="N64" s="387"/>
      <c r="O64" s="387"/>
      <c r="P64" s="387"/>
      <c r="Q64" s="387"/>
      <c r="R64" s="387"/>
      <c r="S64" s="387"/>
      <c r="T64" s="387"/>
      <c r="U64" s="387"/>
      <c r="V64" s="387"/>
      <c r="W64" s="387"/>
      <c r="X64" s="387"/>
      <c r="Y64" s="387"/>
    </row>
    <row r="65" spans="1:26" ht="20.100000000000001" customHeight="1">
      <c r="B65" s="388" t="s">
        <v>544</v>
      </c>
      <c r="C65" s="388"/>
      <c r="D65" s="367"/>
      <c r="E65" s="367"/>
      <c r="F65" s="367"/>
      <c r="G65" s="367"/>
      <c r="H65" s="367"/>
      <c r="I65" s="367"/>
      <c r="J65" s="367"/>
      <c r="K65" s="367"/>
      <c r="L65" s="367"/>
      <c r="M65" s="367"/>
      <c r="N65" s="367"/>
      <c r="O65" s="367"/>
      <c r="P65" s="367"/>
      <c r="Q65" s="367"/>
      <c r="R65" s="367"/>
      <c r="S65" s="367"/>
      <c r="T65" s="367"/>
      <c r="U65" s="367"/>
      <c r="V65" s="367"/>
      <c r="W65" s="367"/>
      <c r="X65" s="367"/>
      <c r="Y65" s="367"/>
    </row>
    <row r="66" spans="1:26" ht="20.100000000000001" customHeight="1">
      <c r="B66" s="304" t="s">
        <v>545</v>
      </c>
      <c r="D66" s="367"/>
      <c r="E66" s="367"/>
      <c r="F66" s="367"/>
      <c r="G66" s="367"/>
      <c r="H66" s="367"/>
      <c r="I66" s="367"/>
      <c r="J66" s="367"/>
      <c r="K66" s="367"/>
      <c r="L66" s="367"/>
      <c r="M66" s="367"/>
      <c r="N66" s="367"/>
      <c r="O66" s="367"/>
      <c r="P66" s="367"/>
      <c r="Q66" s="367"/>
      <c r="R66" s="367"/>
      <c r="S66" s="367"/>
      <c r="T66" s="367"/>
      <c r="U66" s="367"/>
      <c r="V66" s="367"/>
      <c r="W66" s="367"/>
      <c r="X66" s="367"/>
      <c r="Y66" s="367"/>
    </row>
    <row r="67" spans="1:26" ht="20.100000000000001" customHeight="1">
      <c r="B67" s="304" t="s">
        <v>546</v>
      </c>
    </row>
    <row r="68" spans="1:26" ht="19.5" customHeight="1"/>
    <row r="69" spans="1:26" ht="20.100000000000001" customHeight="1">
      <c r="A69" s="389"/>
      <c r="B69" s="963"/>
      <c r="C69" s="1544"/>
      <c r="D69" s="1544"/>
      <c r="E69" s="1544"/>
      <c r="F69" s="1544"/>
      <c r="G69" s="1544"/>
      <c r="H69" s="1544"/>
      <c r="I69" s="1545"/>
      <c r="J69" s="1545"/>
      <c r="K69" s="1545"/>
      <c r="L69" s="1545"/>
      <c r="M69" s="1545"/>
      <c r="N69" s="1545"/>
      <c r="O69" s="1545"/>
      <c r="Q69" s="1545"/>
      <c r="R69" s="1545"/>
      <c r="S69" s="1545"/>
      <c r="T69" s="1545"/>
      <c r="U69" s="1545"/>
      <c r="V69" s="1545"/>
      <c r="W69" s="1545"/>
      <c r="X69" s="1546"/>
      <c r="Y69" s="1546"/>
      <c r="Z69" s="389"/>
    </row>
    <row r="70" spans="1:26" s="305" customFormat="1" ht="18.600000000000001" customHeight="1">
      <c r="B70" s="1499" t="s">
        <v>481</v>
      </c>
      <c r="C70" s="1499"/>
      <c r="D70" s="1499"/>
      <c r="E70" s="1499"/>
      <c r="F70" s="1499"/>
      <c r="G70" s="1499"/>
      <c r="H70" s="1499"/>
      <c r="I70" s="964"/>
      <c r="J70" s="1499" t="s">
        <v>482</v>
      </c>
      <c r="K70" s="1499"/>
      <c r="L70" s="1499"/>
      <c r="M70" s="1499"/>
      <c r="N70" s="1499"/>
      <c r="O70" s="1499"/>
      <c r="P70" s="1499"/>
      <c r="Q70" s="1499"/>
      <c r="R70" s="1499"/>
      <c r="S70" s="1499"/>
      <c r="T70" s="1499"/>
      <c r="U70" s="1499"/>
      <c r="V70" s="1499"/>
      <c r="W70" s="1499"/>
      <c r="X70" s="1499"/>
      <c r="Y70" s="1499"/>
      <c r="Z70" s="964"/>
    </row>
    <row r="71" spans="1:26" s="305" customFormat="1" ht="18.600000000000001" customHeight="1">
      <c r="B71" s="754" t="s">
        <v>483</v>
      </c>
      <c r="C71" s="1461" t="s">
        <v>484</v>
      </c>
      <c r="D71" s="1462"/>
      <c r="E71" s="1462"/>
      <c r="F71" s="1463"/>
      <c r="G71" s="1461" t="s">
        <v>485</v>
      </c>
      <c r="H71" s="1463"/>
      <c r="J71" s="1461" t="s">
        <v>486</v>
      </c>
      <c r="K71" s="1462"/>
      <c r="L71" s="1462"/>
      <c r="M71" s="1463"/>
      <c r="N71" s="1499" t="s">
        <v>487</v>
      </c>
      <c r="O71" s="1499"/>
      <c r="P71" s="1499"/>
      <c r="Q71" s="1499"/>
      <c r="R71" s="1499"/>
      <c r="S71" s="1499"/>
      <c r="T71" s="1499"/>
      <c r="U71" s="1499" t="s">
        <v>488</v>
      </c>
      <c r="V71" s="1499"/>
      <c r="W71" s="1499" t="s">
        <v>487</v>
      </c>
      <c r="X71" s="1499"/>
      <c r="Y71" s="1499"/>
      <c r="Z71" s="964"/>
    </row>
    <row r="72" spans="1:26" s="305" customFormat="1" ht="18.600000000000001" customHeight="1">
      <c r="B72" s="962"/>
      <c r="C72" s="1486">
        <f ca="1">YEAR(TODAY())-B72</f>
        <v>2026</v>
      </c>
      <c r="D72" s="1487"/>
      <c r="E72" s="1487"/>
      <c r="F72" s="1488"/>
      <c r="G72" s="1489" t="s">
        <v>489</v>
      </c>
      <c r="H72" s="1490"/>
      <c r="J72" s="1499" t="s">
        <v>490</v>
      </c>
      <c r="K72" s="1499"/>
      <c r="L72" s="1499"/>
      <c r="M72" s="1499"/>
      <c r="N72" s="1499" t="s">
        <v>491</v>
      </c>
      <c r="O72" s="1499"/>
      <c r="P72" s="1499"/>
      <c r="Q72" s="1491"/>
      <c r="R72" s="1491"/>
      <c r="S72" s="1491"/>
      <c r="T72" s="1491"/>
      <c r="U72" s="1499"/>
      <c r="V72" s="1499"/>
      <c r="W72" s="754" t="s">
        <v>491</v>
      </c>
      <c r="X72" s="1491"/>
      <c r="Y72" s="1491"/>
      <c r="Z72" s="965"/>
    </row>
    <row r="73" spans="1:26" s="305" customFormat="1" ht="18.600000000000001" customHeight="1">
      <c r="J73" s="1499"/>
      <c r="K73" s="1499"/>
      <c r="L73" s="1499"/>
      <c r="M73" s="1499"/>
      <c r="N73" s="1499" t="s">
        <v>492</v>
      </c>
      <c r="O73" s="1499"/>
      <c r="P73" s="1499"/>
      <c r="Q73" s="1492"/>
      <c r="R73" s="1492"/>
      <c r="S73" s="1492"/>
      <c r="T73" s="1492"/>
      <c r="U73" s="1499"/>
      <c r="V73" s="1499"/>
      <c r="W73" s="754" t="s">
        <v>492</v>
      </c>
      <c r="X73" s="1492"/>
      <c r="Y73" s="1492"/>
      <c r="Z73" s="966"/>
    </row>
    <row r="74" spans="1:26" ht="20.100000000000001" customHeight="1"/>
    <row r="75" spans="1:26" ht="20.100000000000001" customHeight="1"/>
    <row r="76" spans="1:26" ht="20.100000000000001" customHeight="1"/>
    <row r="77" spans="1:26" ht="61.5" customHeight="1"/>
    <row r="78" spans="1:26" ht="20.100000000000001" customHeight="1"/>
  </sheetData>
  <customSheetViews>
    <customSheetView guid="{C18E9BE0-42F9-4C1A-9904-B3E737C711CA}" scale="70" showPageBreaks="1" showGridLines="0" zeroValues="0" fitToPage="1" printArea="1" hiddenRows="1" hiddenColumns="1" view="pageBreakPreview">
      <selection activeCell="B14" sqref="B14:Y14"/>
      <pageMargins left="0" right="0" top="0" bottom="0" header="0" footer="0"/>
      <printOptions horizontalCentered="1"/>
      <pageSetup paperSize="9" scale="54" orientation="portrait" r:id="rId1"/>
      <headerFooter alignWithMargins="0"/>
    </customSheetView>
    <customSheetView guid="{F9143849-2950-4A3C-ABFF-F8DA3D7B21DB}" scale="70" showPageBreaks="1" showGridLines="0" zeroValues="0" fitToPage="1" printArea="1" hiddenRows="1" hiddenColumns="1" view="pageBreakPreview">
      <selection activeCell="I13" sqref="I13"/>
      <pageMargins left="0" right="0" top="0" bottom="0" header="0" footer="0"/>
      <printOptions horizontalCentered="1"/>
      <pageSetup paperSize="9" scale="55" orientation="portrait" r:id="rId2"/>
      <headerFooter alignWithMargins="0"/>
    </customSheetView>
  </customSheetViews>
  <mergeCells count="91">
    <mergeCell ref="Q73:T73"/>
    <mergeCell ref="U71:V71"/>
    <mergeCell ref="W71:Y71"/>
    <mergeCell ref="U72:V73"/>
    <mergeCell ref="X72:Y72"/>
    <mergeCell ref="X73:Y73"/>
    <mergeCell ref="J70:Y70"/>
    <mergeCell ref="W2:Y2"/>
    <mergeCell ref="C72:F72"/>
    <mergeCell ref="G72:H72"/>
    <mergeCell ref="N72:P72"/>
    <mergeCell ref="Q72:T72"/>
    <mergeCell ref="J71:M71"/>
    <mergeCell ref="N71:T71"/>
    <mergeCell ref="J72:M73"/>
    <mergeCell ref="N73:P73"/>
    <mergeCell ref="C69:O69"/>
    <mergeCell ref="Q69:W69"/>
    <mergeCell ref="X69:Y69"/>
    <mergeCell ref="B70:H70"/>
    <mergeCell ref="C71:F71"/>
    <mergeCell ref="G71:H71"/>
    <mergeCell ref="B62:Y62"/>
    <mergeCell ref="B63:Y63"/>
    <mergeCell ref="D55:Y55"/>
    <mergeCell ref="D56:Y56"/>
    <mergeCell ref="D57:Y57"/>
    <mergeCell ref="B59:Y59"/>
    <mergeCell ref="B60:Y60"/>
    <mergeCell ref="B61:Y61"/>
    <mergeCell ref="D54:Y54"/>
    <mergeCell ref="D41:Y41"/>
    <mergeCell ref="D42:Y42"/>
    <mergeCell ref="D43:Y43"/>
    <mergeCell ref="D46:Y46"/>
    <mergeCell ref="D47:Y47"/>
    <mergeCell ref="D48:Y48"/>
    <mergeCell ref="D49:Y49"/>
    <mergeCell ref="D50:Y50"/>
    <mergeCell ref="D51:Y51"/>
    <mergeCell ref="D52:Y52"/>
    <mergeCell ref="D53:Y53"/>
    <mergeCell ref="D40:Y40"/>
    <mergeCell ref="D27:Y27"/>
    <mergeCell ref="D28:Y28"/>
    <mergeCell ref="D29:Y29"/>
    <mergeCell ref="F30:Y30"/>
    <mergeCell ref="D33:Y33"/>
    <mergeCell ref="D34:Y34"/>
    <mergeCell ref="D35:Y35"/>
    <mergeCell ref="D36:Y36"/>
    <mergeCell ref="D37:Y37"/>
    <mergeCell ref="D38:Y38"/>
    <mergeCell ref="D39:Y39"/>
    <mergeCell ref="D26:Y26"/>
    <mergeCell ref="B14:Y14"/>
    <mergeCell ref="D16:Y16"/>
    <mergeCell ref="D17:Y17"/>
    <mergeCell ref="D18:Y18"/>
    <mergeCell ref="D19:Y19"/>
    <mergeCell ref="D20:Y20"/>
    <mergeCell ref="D21:Y21"/>
    <mergeCell ref="D22:Y22"/>
    <mergeCell ref="D23:Y23"/>
    <mergeCell ref="D24:Y24"/>
    <mergeCell ref="D25:Y25"/>
    <mergeCell ref="C12:X12"/>
    <mergeCell ref="B13:D13"/>
    <mergeCell ref="E13:I13"/>
    <mergeCell ref="J13:M13"/>
    <mergeCell ref="N13:P13"/>
    <mergeCell ref="R13:U13"/>
    <mergeCell ref="W13:X13"/>
    <mergeCell ref="AB10:AC10"/>
    <mergeCell ref="C11:D11"/>
    <mergeCell ref="C8:G8"/>
    <mergeCell ref="J8:K8"/>
    <mergeCell ref="O8:R8"/>
    <mergeCell ref="S8:Y8"/>
    <mergeCell ref="C9:Y9"/>
    <mergeCell ref="O11:S11"/>
    <mergeCell ref="E11:N11"/>
    <mergeCell ref="C10:Y10"/>
    <mergeCell ref="L8:N8"/>
    <mergeCell ref="S2:V2"/>
    <mergeCell ref="B3:Y3"/>
    <mergeCell ref="R5:S5"/>
    <mergeCell ref="C6:T6"/>
    <mergeCell ref="C7:T7"/>
    <mergeCell ref="X7:Y7"/>
    <mergeCell ref="X5:Y5"/>
  </mergeCells>
  <phoneticPr fontId="4"/>
  <dataValidations count="10">
    <dataValidation type="list" allowBlank="1" showInputMessage="1" showErrorMessage="1" sqref="S2" xr:uid="{00000000-0002-0000-0400-000000000000}">
      <formula1>$AC$40:$AC$43</formula1>
    </dataValidation>
    <dataValidation type="list" allowBlank="1" showInputMessage="1" showErrorMessage="1"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xr:uid="{00000000-0002-0000-0400-000001000000}">
      <formula1>$AB$11:$AB$13</formula1>
    </dataValidation>
    <dataValidation type="list" allowBlank="1" showInputMessage="1" showErrorMessage="1" sqref="JF11:JJ11 O11 TB11:TF11 ACX11:ADB11 AMT11:AMX11 AWP11:AWT11 BGL11:BGP11 BQH11:BQL11 CAD11:CAH11 CJZ11:CKD11 CTV11:CTZ11 DDR11:DDV11 DNN11:DNR11 DXJ11:DXN11 EHF11:EHJ11 ERB11:ERF11 FAX11:FBB11 FKT11:FKX11 FUP11:FUT11 GEL11:GEP11 GOH11:GOL11 GYD11:GYH11 HHZ11:HID11 HRV11:HRZ11 IBR11:IBV11 ILN11:ILR11 IVJ11:IVN11 JFF11:JFJ11 JPB11:JPF11 JYX11:JZB11 KIT11:KIX11 KSP11:KST11 LCL11:LCP11 LMH11:LML11 LWD11:LWH11 MFZ11:MGD11 MPV11:MPZ11 MZR11:MZV11 NJN11:NJR11 NTJ11:NTN11 ODF11:ODJ11 ONB11:ONF11 OWX11:OXB11 PGT11:PGX11 PQP11:PQT11 QAL11:QAP11 QKH11:QKL11 QUD11:QUH11 RDZ11:RED11 RNV11:RNZ11 RXR11:RXV11 SHN11:SHR11 SRJ11:SRN11 TBF11:TBJ11 TLB11:TLF11 TUX11:TVB11 UET11:UEX11 UOP11:UOT11 UYL11:UYP11 VIH11:VIL11 VSD11:VSH11 WBZ11:WCD11 WLV11:WLZ11 WVR11:WVV11 J65548:N65548 JF65548:JJ65548 TB65548:TF65548 ACX65548:ADB65548 AMT65548:AMX65548 AWP65548:AWT65548 BGL65548:BGP65548 BQH65548:BQL65548 CAD65548:CAH65548 CJZ65548:CKD65548 CTV65548:CTZ65548 DDR65548:DDV65548 DNN65548:DNR65548 DXJ65548:DXN65548 EHF65548:EHJ65548 ERB65548:ERF65548 FAX65548:FBB65548 FKT65548:FKX65548 FUP65548:FUT65548 GEL65548:GEP65548 GOH65548:GOL65548 GYD65548:GYH65548 HHZ65548:HID65548 HRV65548:HRZ65548 IBR65548:IBV65548 ILN65548:ILR65548 IVJ65548:IVN65548 JFF65548:JFJ65548 JPB65548:JPF65548 JYX65548:JZB65548 KIT65548:KIX65548 KSP65548:KST65548 LCL65548:LCP65548 LMH65548:LML65548 LWD65548:LWH65548 MFZ65548:MGD65548 MPV65548:MPZ65548 MZR65548:MZV65548 NJN65548:NJR65548 NTJ65548:NTN65548 ODF65548:ODJ65548 ONB65548:ONF65548 OWX65548:OXB65548 PGT65548:PGX65548 PQP65548:PQT65548 QAL65548:QAP65548 QKH65548:QKL65548 QUD65548:QUH65548 RDZ65548:RED65548 RNV65548:RNZ65548 RXR65548:RXV65548 SHN65548:SHR65548 SRJ65548:SRN65548 TBF65548:TBJ65548 TLB65548:TLF65548 TUX65548:TVB65548 UET65548:UEX65548 UOP65548:UOT65548 UYL65548:UYP65548 VIH65548:VIL65548 VSD65548:VSH65548 WBZ65548:WCD65548 WLV65548:WLZ65548 WVR65548:WVV65548 J131084:N131084 JF131084:JJ131084 TB131084:TF131084 ACX131084:ADB131084 AMT131084:AMX131084 AWP131084:AWT131084 BGL131084:BGP131084 BQH131084:BQL131084 CAD131084:CAH131084 CJZ131084:CKD131084 CTV131084:CTZ131084 DDR131084:DDV131084 DNN131084:DNR131084 DXJ131084:DXN131084 EHF131084:EHJ131084 ERB131084:ERF131084 FAX131084:FBB131084 FKT131084:FKX131084 FUP131084:FUT131084 GEL131084:GEP131084 GOH131084:GOL131084 GYD131084:GYH131084 HHZ131084:HID131084 HRV131084:HRZ131084 IBR131084:IBV131084 ILN131084:ILR131084 IVJ131084:IVN131084 JFF131084:JFJ131084 JPB131084:JPF131084 JYX131084:JZB131084 KIT131084:KIX131084 KSP131084:KST131084 LCL131084:LCP131084 LMH131084:LML131084 LWD131084:LWH131084 MFZ131084:MGD131084 MPV131084:MPZ131084 MZR131084:MZV131084 NJN131084:NJR131084 NTJ131084:NTN131084 ODF131084:ODJ131084 ONB131084:ONF131084 OWX131084:OXB131084 PGT131084:PGX131084 PQP131084:PQT131084 QAL131084:QAP131084 QKH131084:QKL131084 QUD131084:QUH131084 RDZ131084:RED131084 RNV131084:RNZ131084 RXR131084:RXV131084 SHN131084:SHR131084 SRJ131084:SRN131084 TBF131084:TBJ131084 TLB131084:TLF131084 TUX131084:TVB131084 UET131084:UEX131084 UOP131084:UOT131084 UYL131084:UYP131084 VIH131084:VIL131084 VSD131084:VSH131084 WBZ131084:WCD131084 WLV131084:WLZ131084 WVR131084:WVV131084 J196620:N196620 JF196620:JJ196620 TB196620:TF196620 ACX196620:ADB196620 AMT196620:AMX196620 AWP196620:AWT196620 BGL196620:BGP196620 BQH196620:BQL196620 CAD196620:CAH196620 CJZ196620:CKD196620 CTV196620:CTZ196620 DDR196620:DDV196620 DNN196620:DNR196620 DXJ196620:DXN196620 EHF196620:EHJ196620 ERB196620:ERF196620 FAX196620:FBB196620 FKT196620:FKX196620 FUP196620:FUT196620 GEL196620:GEP196620 GOH196620:GOL196620 GYD196620:GYH196620 HHZ196620:HID196620 HRV196620:HRZ196620 IBR196620:IBV196620 ILN196620:ILR196620 IVJ196620:IVN196620 JFF196620:JFJ196620 JPB196620:JPF196620 JYX196620:JZB196620 KIT196620:KIX196620 KSP196620:KST196620 LCL196620:LCP196620 LMH196620:LML196620 LWD196620:LWH196620 MFZ196620:MGD196620 MPV196620:MPZ196620 MZR196620:MZV196620 NJN196620:NJR196620 NTJ196620:NTN196620 ODF196620:ODJ196620 ONB196620:ONF196620 OWX196620:OXB196620 PGT196620:PGX196620 PQP196620:PQT196620 QAL196620:QAP196620 QKH196620:QKL196620 QUD196620:QUH196620 RDZ196620:RED196620 RNV196620:RNZ196620 RXR196620:RXV196620 SHN196620:SHR196620 SRJ196620:SRN196620 TBF196620:TBJ196620 TLB196620:TLF196620 TUX196620:TVB196620 UET196620:UEX196620 UOP196620:UOT196620 UYL196620:UYP196620 VIH196620:VIL196620 VSD196620:VSH196620 WBZ196620:WCD196620 WLV196620:WLZ196620 WVR196620:WVV196620 J262156:N262156 JF262156:JJ262156 TB262156:TF262156 ACX262156:ADB262156 AMT262156:AMX262156 AWP262156:AWT262156 BGL262156:BGP262156 BQH262156:BQL262156 CAD262156:CAH262156 CJZ262156:CKD262156 CTV262156:CTZ262156 DDR262156:DDV262156 DNN262156:DNR262156 DXJ262156:DXN262156 EHF262156:EHJ262156 ERB262156:ERF262156 FAX262156:FBB262156 FKT262156:FKX262156 FUP262156:FUT262156 GEL262156:GEP262156 GOH262156:GOL262156 GYD262156:GYH262156 HHZ262156:HID262156 HRV262156:HRZ262156 IBR262156:IBV262156 ILN262156:ILR262156 IVJ262156:IVN262156 JFF262156:JFJ262156 JPB262156:JPF262156 JYX262156:JZB262156 KIT262156:KIX262156 KSP262156:KST262156 LCL262156:LCP262156 LMH262156:LML262156 LWD262156:LWH262156 MFZ262156:MGD262156 MPV262156:MPZ262156 MZR262156:MZV262156 NJN262156:NJR262156 NTJ262156:NTN262156 ODF262156:ODJ262156 ONB262156:ONF262156 OWX262156:OXB262156 PGT262156:PGX262156 PQP262156:PQT262156 QAL262156:QAP262156 QKH262156:QKL262156 QUD262156:QUH262156 RDZ262156:RED262156 RNV262156:RNZ262156 RXR262156:RXV262156 SHN262156:SHR262156 SRJ262156:SRN262156 TBF262156:TBJ262156 TLB262156:TLF262156 TUX262156:TVB262156 UET262156:UEX262156 UOP262156:UOT262156 UYL262156:UYP262156 VIH262156:VIL262156 VSD262156:VSH262156 WBZ262156:WCD262156 WLV262156:WLZ262156 WVR262156:WVV262156 J327692:N327692 JF327692:JJ327692 TB327692:TF327692 ACX327692:ADB327692 AMT327692:AMX327692 AWP327692:AWT327692 BGL327692:BGP327692 BQH327692:BQL327692 CAD327692:CAH327692 CJZ327692:CKD327692 CTV327692:CTZ327692 DDR327692:DDV327692 DNN327692:DNR327692 DXJ327692:DXN327692 EHF327692:EHJ327692 ERB327692:ERF327692 FAX327692:FBB327692 FKT327692:FKX327692 FUP327692:FUT327692 GEL327692:GEP327692 GOH327692:GOL327692 GYD327692:GYH327692 HHZ327692:HID327692 HRV327692:HRZ327692 IBR327692:IBV327692 ILN327692:ILR327692 IVJ327692:IVN327692 JFF327692:JFJ327692 JPB327692:JPF327692 JYX327692:JZB327692 KIT327692:KIX327692 KSP327692:KST327692 LCL327692:LCP327692 LMH327692:LML327692 LWD327692:LWH327692 MFZ327692:MGD327692 MPV327692:MPZ327692 MZR327692:MZV327692 NJN327692:NJR327692 NTJ327692:NTN327692 ODF327692:ODJ327692 ONB327692:ONF327692 OWX327692:OXB327692 PGT327692:PGX327692 PQP327692:PQT327692 QAL327692:QAP327692 QKH327692:QKL327692 QUD327692:QUH327692 RDZ327692:RED327692 RNV327692:RNZ327692 RXR327692:RXV327692 SHN327692:SHR327692 SRJ327692:SRN327692 TBF327692:TBJ327692 TLB327692:TLF327692 TUX327692:TVB327692 UET327692:UEX327692 UOP327692:UOT327692 UYL327692:UYP327692 VIH327692:VIL327692 VSD327692:VSH327692 WBZ327692:WCD327692 WLV327692:WLZ327692 WVR327692:WVV327692 J393228:N393228 JF393228:JJ393228 TB393228:TF393228 ACX393228:ADB393228 AMT393228:AMX393228 AWP393228:AWT393228 BGL393228:BGP393228 BQH393228:BQL393228 CAD393228:CAH393228 CJZ393228:CKD393228 CTV393228:CTZ393228 DDR393228:DDV393228 DNN393228:DNR393228 DXJ393228:DXN393228 EHF393228:EHJ393228 ERB393228:ERF393228 FAX393228:FBB393228 FKT393228:FKX393228 FUP393228:FUT393228 GEL393228:GEP393228 GOH393228:GOL393228 GYD393228:GYH393228 HHZ393228:HID393228 HRV393228:HRZ393228 IBR393228:IBV393228 ILN393228:ILR393228 IVJ393228:IVN393228 JFF393228:JFJ393228 JPB393228:JPF393228 JYX393228:JZB393228 KIT393228:KIX393228 KSP393228:KST393228 LCL393228:LCP393228 LMH393228:LML393228 LWD393228:LWH393228 MFZ393228:MGD393228 MPV393228:MPZ393228 MZR393228:MZV393228 NJN393228:NJR393228 NTJ393228:NTN393228 ODF393228:ODJ393228 ONB393228:ONF393228 OWX393228:OXB393228 PGT393228:PGX393228 PQP393228:PQT393228 QAL393228:QAP393228 QKH393228:QKL393228 QUD393228:QUH393228 RDZ393228:RED393228 RNV393228:RNZ393228 RXR393228:RXV393228 SHN393228:SHR393228 SRJ393228:SRN393228 TBF393228:TBJ393228 TLB393228:TLF393228 TUX393228:TVB393228 UET393228:UEX393228 UOP393228:UOT393228 UYL393228:UYP393228 VIH393228:VIL393228 VSD393228:VSH393228 WBZ393228:WCD393228 WLV393228:WLZ393228 WVR393228:WVV393228 J458764:N458764 JF458764:JJ458764 TB458764:TF458764 ACX458764:ADB458764 AMT458764:AMX458764 AWP458764:AWT458764 BGL458764:BGP458764 BQH458764:BQL458764 CAD458764:CAH458764 CJZ458764:CKD458764 CTV458764:CTZ458764 DDR458764:DDV458764 DNN458764:DNR458764 DXJ458764:DXN458764 EHF458764:EHJ458764 ERB458764:ERF458764 FAX458764:FBB458764 FKT458764:FKX458764 FUP458764:FUT458764 GEL458764:GEP458764 GOH458764:GOL458764 GYD458764:GYH458764 HHZ458764:HID458764 HRV458764:HRZ458764 IBR458764:IBV458764 ILN458764:ILR458764 IVJ458764:IVN458764 JFF458764:JFJ458764 JPB458764:JPF458764 JYX458764:JZB458764 KIT458764:KIX458764 KSP458764:KST458764 LCL458764:LCP458764 LMH458764:LML458764 LWD458764:LWH458764 MFZ458764:MGD458764 MPV458764:MPZ458764 MZR458764:MZV458764 NJN458764:NJR458764 NTJ458764:NTN458764 ODF458764:ODJ458764 ONB458764:ONF458764 OWX458764:OXB458764 PGT458764:PGX458764 PQP458764:PQT458764 QAL458764:QAP458764 QKH458764:QKL458764 QUD458764:QUH458764 RDZ458764:RED458764 RNV458764:RNZ458764 RXR458764:RXV458764 SHN458764:SHR458764 SRJ458764:SRN458764 TBF458764:TBJ458764 TLB458764:TLF458764 TUX458764:TVB458764 UET458764:UEX458764 UOP458764:UOT458764 UYL458764:UYP458764 VIH458764:VIL458764 VSD458764:VSH458764 WBZ458764:WCD458764 WLV458764:WLZ458764 WVR458764:WVV458764 J524300:N524300 JF524300:JJ524300 TB524300:TF524300 ACX524300:ADB524300 AMT524300:AMX524300 AWP524300:AWT524300 BGL524300:BGP524300 BQH524300:BQL524300 CAD524300:CAH524300 CJZ524300:CKD524300 CTV524300:CTZ524300 DDR524300:DDV524300 DNN524300:DNR524300 DXJ524300:DXN524300 EHF524300:EHJ524300 ERB524300:ERF524300 FAX524300:FBB524300 FKT524300:FKX524300 FUP524300:FUT524300 GEL524300:GEP524300 GOH524300:GOL524300 GYD524300:GYH524300 HHZ524300:HID524300 HRV524300:HRZ524300 IBR524300:IBV524300 ILN524300:ILR524300 IVJ524300:IVN524300 JFF524300:JFJ524300 JPB524300:JPF524300 JYX524300:JZB524300 KIT524300:KIX524300 KSP524300:KST524300 LCL524300:LCP524300 LMH524300:LML524300 LWD524300:LWH524300 MFZ524300:MGD524300 MPV524300:MPZ524300 MZR524300:MZV524300 NJN524300:NJR524300 NTJ524300:NTN524300 ODF524300:ODJ524300 ONB524300:ONF524300 OWX524300:OXB524300 PGT524300:PGX524300 PQP524300:PQT524300 QAL524300:QAP524300 QKH524300:QKL524300 QUD524300:QUH524300 RDZ524300:RED524300 RNV524300:RNZ524300 RXR524300:RXV524300 SHN524300:SHR524300 SRJ524300:SRN524300 TBF524300:TBJ524300 TLB524300:TLF524300 TUX524300:TVB524300 UET524300:UEX524300 UOP524300:UOT524300 UYL524300:UYP524300 VIH524300:VIL524300 VSD524300:VSH524300 WBZ524300:WCD524300 WLV524300:WLZ524300 WVR524300:WVV524300 J589836:N589836 JF589836:JJ589836 TB589836:TF589836 ACX589836:ADB589836 AMT589836:AMX589836 AWP589836:AWT589836 BGL589836:BGP589836 BQH589836:BQL589836 CAD589836:CAH589836 CJZ589836:CKD589836 CTV589836:CTZ589836 DDR589836:DDV589836 DNN589836:DNR589836 DXJ589836:DXN589836 EHF589836:EHJ589836 ERB589836:ERF589836 FAX589836:FBB589836 FKT589836:FKX589836 FUP589836:FUT589836 GEL589836:GEP589836 GOH589836:GOL589836 GYD589836:GYH589836 HHZ589836:HID589836 HRV589836:HRZ589836 IBR589836:IBV589836 ILN589836:ILR589836 IVJ589836:IVN589836 JFF589836:JFJ589836 JPB589836:JPF589836 JYX589836:JZB589836 KIT589836:KIX589836 KSP589836:KST589836 LCL589836:LCP589836 LMH589836:LML589836 LWD589836:LWH589836 MFZ589836:MGD589836 MPV589836:MPZ589836 MZR589836:MZV589836 NJN589836:NJR589836 NTJ589836:NTN589836 ODF589836:ODJ589836 ONB589836:ONF589836 OWX589836:OXB589836 PGT589836:PGX589836 PQP589836:PQT589836 QAL589836:QAP589836 QKH589836:QKL589836 QUD589836:QUH589836 RDZ589836:RED589836 RNV589836:RNZ589836 RXR589836:RXV589836 SHN589836:SHR589836 SRJ589836:SRN589836 TBF589836:TBJ589836 TLB589836:TLF589836 TUX589836:TVB589836 UET589836:UEX589836 UOP589836:UOT589836 UYL589836:UYP589836 VIH589836:VIL589836 VSD589836:VSH589836 WBZ589836:WCD589836 WLV589836:WLZ589836 WVR589836:WVV589836 J655372:N655372 JF655372:JJ655372 TB655372:TF655372 ACX655372:ADB655372 AMT655372:AMX655372 AWP655372:AWT655372 BGL655372:BGP655372 BQH655372:BQL655372 CAD655372:CAH655372 CJZ655372:CKD655372 CTV655372:CTZ655372 DDR655372:DDV655372 DNN655372:DNR655372 DXJ655372:DXN655372 EHF655372:EHJ655372 ERB655372:ERF655372 FAX655372:FBB655372 FKT655372:FKX655372 FUP655372:FUT655372 GEL655372:GEP655372 GOH655372:GOL655372 GYD655372:GYH655372 HHZ655372:HID655372 HRV655372:HRZ655372 IBR655372:IBV655372 ILN655372:ILR655372 IVJ655372:IVN655372 JFF655372:JFJ655372 JPB655372:JPF655372 JYX655372:JZB655372 KIT655372:KIX655372 KSP655372:KST655372 LCL655372:LCP655372 LMH655372:LML655372 LWD655372:LWH655372 MFZ655372:MGD655372 MPV655372:MPZ655372 MZR655372:MZV655372 NJN655372:NJR655372 NTJ655372:NTN655372 ODF655372:ODJ655372 ONB655372:ONF655372 OWX655372:OXB655372 PGT655372:PGX655372 PQP655372:PQT655372 QAL655372:QAP655372 QKH655372:QKL655372 QUD655372:QUH655372 RDZ655372:RED655372 RNV655372:RNZ655372 RXR655372:RXV655372 SHN655372:SHR655372 SRJ655372:SRN655372 TBF655372:TBJ655372 TLB655372:TLF655372 TUX655372:TVB655372 UET655372:UEX655372 UOP655372:UOT655372 UYL655372:UYP655372 VIH655372:VIL655372 VSD655372:VSH655372 WBZ655372:WCD655372 WLV655372:WLZ655372 WVR655372:WVV655372 J720908:N720908 JF720908:JJ720908 TB720908:TF720908 ACX720908:ADB720908 AMT720908:AMX720908 AWP720908:AWT720908 BGL720908:BGP720908 BQH720908:BQL720908 CAD720908:CAH720908 CJZ720908:CKD720908 CTV720908:CTZ720908 DDR720908:DDV720908 DNN720908:DNR720908 DXJ720908:DXN720908 EHF720908:EHJ720908 ERB720908:ERF720908 FAX720908:FBB720908 FKT720908:FKX720908 FUP720908:FUT720908 GEL720908:GEP720908 GOH720908:GOL720908 GYD720908:GYH720908 HHZ720908:HID720908 HRV720908:HRZ720908 IBR720908:IBV720908 ILN720908:ILR720908 IVJ720908:IVN720908 JFF720908:JFJ720908 JPB720908:JPF720908 JYX720908:JZB720908 KIT720908:KIX720908 KSP720908:KST720908 LCL720908:LCP720908 LMH720908:LML720908 LWD720908:LWH720908 MFZ720908:MGD720908 MPV720908:MPZ720908 MZR720908:MZV720908 NJN720908:NJR720908 NTJ720908:NTN720908 ODF720908:ODJ720908 ONB720908:ONF720908 OWX720908:OXB720908 PGT720908:PGX720908 PQP720908:PQT720908 QAL720908:QAP720908 QKH720908:QKL720908 QUD720908:QUH720908 RDZ720908:RED720908 RNV720908:RNZ720908 RXR720908:RXV720908 SHN720908:SHR720908 SRJ720908:SRN720908 TBF720908:TBJ720908 TLB720908:TLF720908 TUX720908:TVB720908 UET720908:UEX720908 UOP720908:UOT720908 UYL720908:UYP720908 VIH720908:VIL720908 VSD720908:VSH720908 WBZ720908:WCD720908 WLV720908:WLZ720908 WVR720908:WVV720908 J786444:N786444 JF786444:JJ786444 TB786444:TF786444 ACX786444:ADB786444 AMT786444:AMX786444 AWP786444:AWT786444 BGL786444:BGP786444 BQH786444:BQL786444 CAD786444:CAH786444 CJZ786444:CKD786444 CTV786444:CTZ786444 DDR786444:DDV786444 DNN786444:DNR786444 DXJ786444:DXN786444 EHF786444:EHJ786444 ERB786444:ERF786444 FAX786444:FBB786444 FKT786444:FKX786444 FUP786444:FUT786444 GEL786444:GEP786444 GOH786444:GOL786444 GYD786444:GYH786444 HHZ786444:HID786444 HRV786444:HRZ786444 IBR786444:IBV786444 ILN786444:ILR786444 IVJ786444:IVN786444 JFF786444:JFJ786444 JPB786444:JPF786444 JYX786444:JZB786444 KIT786444:KIX786444 KSP786444:KST786444 LCL786444:LCP786444 LMH786444:LML786444 LWD786444:LWH786444 MFZ786444:MGD786444 MPV786444:MPZ786444 MZR786444:MZV786444 NJN786444:NJR786444 NTJ786444:NTN786444 ODF786444:ODJ786444 ONB786444:ONF786444 OWX786444:OXB786444 PGT786444:PGX786444 PQP786444:PQT786444 QAL786444:QAP786444 QKH786444:QKL786444 QUD786444:QUH786444 RDZ786444:RED786444 RNV786444:RNZ786444 RXR786444:RXV786444 SHN786444:SHR786444 SRJ786444:SRN786444 TBF786444:TBJ786444 TLB786444:TLF786444 TUX786444:TVB786444 UET786444:UEX786444 UOP786444:UOT786444 UYL786444:UYP786444 VIH786444:VIL786444 VSD786444:VSH786444 WBZ786444:WCD786444 WLV786444:WLZ786444 WVR786444:WVV786444 J851980:N851980 JF851980:JJ851980 TB851980:TF851980 ACX851980:ADB851980 AMT851980:AMX851980 AWP851980:AWT851980 BGL851980:BGP851980 BQH851980:BQL851980 CAD851980:CAH851980 CJZ851980:CKD851980 CTV851980:CTZ851980 DDR851980:DDV851980 DNN851980:DNR851980 DXJ851980:DXN851980 EHF851980:EHJ851980 ERB851980:ERF851980 FAX851980:FBB851980 FKT851980:FKX851980 FUP851980:FUT851980 GEL851980:GEP851980 GOH851980:GOL851980 GYD851980:GYH851980 HHZ851980:HID851980 HRV851980:HRZ851980 IBR851980:IBV851980 ILN851980:ILR851980 IVJ851980:IVN851980 JFF851980:JFJ851980 JPB851980:JPF851980 JYX851980:JZB851980 KIT851980:KIX851980 KSP851980:KST851980 LCL851980:LCP851980 LMH851980:LML851980 LWD851980:LWH851980 MFZ851980:MGD851980 MPV851980:MPZ851980 MZR851980:MZV851980 NJN851980:NJR851980 NTJ851980:NTN851980 ODF851980:ODJ851980 ONB851980:ONF851980 OWX851980:OXB851980 PGT851980:PGX851980 PQP851980:PQT851980 QAL851980:QAP851980 QKH851980:QKL851980 QUD851980:QUH851980 RDZ851980:RED851980 RNV851980:RNZ851980 RXR851980:RXV851980 SHN851980:SHR851980 SRJ851980:SRN851980 TBF851980:TBJ851980 TLB851980:TLF851980 TUX851980:TVB851980 UET851980:UEX851980 UOP851980:UOT851980 UYL851980:UYP851980 VIH851980:VIL851980 VSD851980:VSH851980 WBZ851980:WCD851980 WLV851980:WLZ851980 WVR851980:WVV851980 J917516:N917516 JF917516:JJ917516 TB917516:TF917516 ACX917516:ADB917516 AMT917516:AMX917516 AWP917516:AWT917516 BGL917516:BGP917516 BQH917516:BQL917516 CAD917516:CAH917516 CJZ917516:CKD917516 CTV917516:CTZ917516 DDR917516:DDV917516 DNN917516:DNR917516 DXJ917516:DXN917516 EHF917516:EHJ917516 ERB917516:ERF917516 FAX917516:FBB917516 FKT917516:FKX917516 FUP917516:FUT917516 GEL917516:GEP917516 GOH917516:GOL917516 GYD917516:GYH917516 HHZ917516:HID917516 HRV917516:HRZ917516 IBR917516:IBV917516 ILN917516:ILR917516 IVJ917516:IVN917516 JFF917516:JFJ917516 JPB917516:JPF917516 JYX917516:JZB917516 KIT917516:KIX917516 KSP917516:KST917516 LCL917516:LCP917516 LMH917516:LML917516 LWD917516:LWH917516 MFZ917516:MGD917516 MPV917516:MPZ917516 MZR917516:MZV917516 NJN917516:NJR917516 NTJ917516:NTN917516 ODF917516:ODJ917516 ONB917516:ONF917516 OWX917516:OXB917516 PGT917516:PGX917516 PQP917516:PQT917516 QAL917516:QAP917516 QKH917516:QKL917516 QUD917516:QUH917516 RDZ917516:RED917516 RNV917516:RNZ917516 RXR917516:RXV917516 SHN917516:SHR917516 SRJ917516:SRN917516 TBF917516:TBJ917516 TLB917516:TLF917516 TUX917516:TVB917516 UET917516:UEX917516 UOP917516:UOT917516 UYL917516:UYP917516 VIH917516:VIL917516 VSD917516:VSH917516 WBZ917516:WCD917516 WLV917516:WLZ917516 WVR917516:WVV917516 J983052:N983052 JF983052:JJ983052 TB983052:TF983052 ACX983052:ADB983052 AMT983052:AMX983052 AWP983052:AWT983052 BGL983052:BGP983052 BQH983052:BQL983052 CAD983052:CAH983052 CJZ983052:CKD983052 CTV983052:CTZ983052 DDR983052:DDV983052 DNN983052:DNR983052 DXJ983052:DXN983052 EHF983052:EHJ983052 ERB983052:ERF983052 FAX983052:FBB983052 FKT983052:FKX983052 FUP983052:FUT983052 GEL983052:GEP983052 GOH983052:GOL983052 GYD983052:GYH983052 HHZ983052:HID983052 HRV983052:HRZ983052 IBR983052:IBV983052 ILN983052:ILR983052 IVJ983052:IVN983052 JFF983052:JFJ983052 JPB983052:JPF983052 JYX983052:JZB983052 KIT983052:KIX983052 KSP983052:KST983052 LCL983052:LCP983052 LMH983052:LML983052 LWD983052:LWH983052 MFZ983052:MGD983052 MPV983052:MPZ983052 MZR983052:MZV983052 NJN983052:NJR983052 NTJ983052:NTN983052 ODF983052:ODJ983052 ONB983052:ONF983052 OWX983052:OXB983052 PGT983052:PGX983052 PQP983052:PQT983052 QAL983052:QAP983052 QKH983052:QKL983052 QUD983052:QUH983052 RDZ983052:RED983052 RNV983052:RNZ983052 RXR983052:RXV983052 SHN983052:SHR983052 SRJ983052:SRN983052 TBF983052:TBJ983052 TLB983052:TLF983052 TUX983052:TVB983052 UET983052:UEX983052 UOP983052:UOT983052 UYL983052:UYP983052 VIH983052:VIL983052 VSD983052:VSH983052 WBZ983052:WCD983052 WLV983052:WLZ983052 WVR983052:WVV983052" xr:uid="{00000000-0002-0000-0400-000002000000}">
      <formula1>$AC$11:$AC$18</formula1>
    </dataValidation>
    <dataValidation type="list" allowBlank="1" showInputMessage="1" showErrorMessage="1" sqref="N13:P13 WVV983054:WVX983054 WLZ983054:WMB983054 WCD983054:WCF983054 VSH983054:VSJ983054 VIL983054:VIN983054 UYP983054:UYR983054 UOT983054:UOV983054 UEX983054:UEZ983054 TVB983054:TVD983054 TLF983054:TLH983054 TBJ983054:TBL983054 SRN983054:SRP983054 SHR983054:SHT983054 RXV983054:RXX983054 RNZ983054:ROB983054 RED983054:REF983054 QUH983054:QUJ983054 QKL983054:QKN983054 QAP983054:QAR983054 PQT983054:PQV983054 PGX983054:PGZ983054 OXB983054:OXD983054 ONF983054:ONH983054 ODJ983054:ODL983054 NTN983054:NTP983054 NJR983054:NJT983054 MZV983054:MZX983054 MPZ983054:MQB983054 MGD983054:MGF983054 LWH983054:LWJ983054 LML983054:LMN983054 LCP983054:LCR983054 KST983054:KSV983054 KIX983054:KIZ983054 JZB983054:JZD983054 JPF983054:JPH983054 JFJ983054:JFL983054 IVN983054:IVP983054 ILR983054:ILT983054 IBV983054:IBX983054 HRZ983054:HSB983054 HID983054:HIF983054 GYH983054:GYJ983054 GOL983054:GON983054 GEP983054:GER983054 FUT983054:FUV983054 FKX983054:FKZ983054 FBB983054:FBD983054 ERF983054:ERH983054 EHJ983054:EHL983054 DXN983054:DXP983054 DNR983054:DNT983054 DDV983054:DDX983054 CTZ983054:CUB983054 CKD983054:CKF983054 CAH983054:CAJ983054 BQL983054:BQN983054 BGP983054:BGR983054 AWT983054:AWV983054 AMX983054:AMZ983054 ADB983054:ADD983054 TF983054:TH983054 JJ983054:JL983054 N983054:P983054 WVV917518:WVX917518 WLZ917518:WMB917518 WCD917518:WCF917518 VSH917518:VSJ917518 VIL917518:VIN917518 UYP917518:UYR917518 UOT917518:UOV917518 UEX917518:UEZ917518 TVB917518:TVD917518 TLF917518:TLH917518 TBJ917518:TBL917518 SRN917518:SRP917518 SHR917518:SHT917518 RXV917518:RXX917518 RNZ917518:ROB917518 RED917518:REF917518 QUH917518:QUJ917518 QKL917518:QKN917518 QAP917518:QAR917518 PQT917518:PQV917518 PGX917518:PGZ917518 OXB917518:OXD917518 ONF917518:ONH917518 ODJ917518:ODL917518 NTN917518:NTP917518 NJR917518:NJT917518 MZV917518:MZX917518 MPZ917518:MQB917518 MGD917518:MGF917518 LWH917518:LWJ917518 LML917518:LMN917518 LCP917518:LCR917518 KST917518:KSV917518 KIX917518:KIZ917518 JZB917518:JZD917518 JPF917518:JPH917518 JFJ917518:JFL917518 IVN917518:IVP917518 ILR917518:ILT917518 IBV917518:IBX917518 HRZ917518:HSB917518 HID917518:HIF917518 GYH917518:GYJ917518 GOL917518:GON917518 GEP917518:GER917518 FUT917518:FUV917518 FKX917518:FKZ917518 FBB917518:FBD917518 ERF917518:ERH917518 EHJ917518:EHL917518 DXN917518:DXP917518 DNR917518:DNT917518 DDV917518:DDX917518 CTZ917518:CUB917518 CKD917518:CKF917518 CAH917518:CAJ917518 BQL917518:BQN917518 BGP917518:BGR917518 AWT917518:AWV917518 AMX917518:AMZ917518 ADB917518:ADD917518 TF917518:TH917518 JJ917518:JL917518 N917518:P917518 WVV851982:WVX851982 WLZ851982:WMB851982 WCD851982:WCF851982 VSH851982:VSJ851982 VIL851982:VIN851982 UYP851982:UYR851982 UOT851982:UOV851982 UEX851982:UEZ851982 TVB851982:TVD851982 TLF851982:TLH851982 TBJ851982:TBL851982 SRN851982:SRP851982 SHR851982:SHT851982 RXV851982:RXX851982 RNZ851982:ROB851982 RED851982:REF851982 QUH851982:QUJ851982 QKL851982:QKN851982 QAP851982:QAR851982 PQT851982:PQV851982 PGX851982:PGZ851982 OXB851982:OXD851982 ONF851982:ONH851982 ODJ851982:ODL851982 NTN851982:NTP851982 NJR851982:NJT851982 MZV851982:MZX851982 MPZ851982:MQB851982 MGD851982:MGF851982 LWH851982:LWJ851982 LML851982:LMN851982 LCP851982:LCR851982 KST851982:KSV851982 KIX851982:KIZ851982 JZB851982:JZD851982 JPF851982:JPH851982 JFJ851982:JFL851982 IVN851982:IVP851982 ILR851982:ILT851982 IBV851982:IBX851982 HRZ851982:HSB851982 HID851982:HIF851982 GYH851982:GYJ851982 GOL851982:GON851982 GEP851982:GER851982 FUT851982:FUV851982 FKX851982:FKZ851982 FBB851982:FBD851982 ERF851982:ERH851982 EHJ851982:EHL851982 DXN851982:DXP851982 DNR851982:DNT851982 DDV851982:DDX851982 CTZ851982:CUB851982 CKD851982:CKF851982 CAH851982:CAJ851982 BQL851982:BQN851982 BGP851982:BGR851982 AWT851982:AWV851982 AMX851982:AMZ851982 ADB851982:ADD851982 TF851982:TH851982 JJ851982:JL851982 N851982:P851982 WVV786446:WVX786446 WLZ786446:WMB786446 WCD786446:WCF786446 VSH786446:VSJ786446 VIL786446:VIN786446 UYP786446:UYR786446 UOT786446:UOV786446 UEX786446:UEZ786446 TVB786446:TVD786446 TLF786446:TLH786446 TBJ786446:TBL786446 SRN786446:SRP786446 SHR786446:SHT786446 RXV786446:RXX786446 RNZ786446:ROB786446 RED786446:REF786446 QUH786446:QUJ786446 QKL786446:QKN786446 QAP786446:QAR786446 PQT786446:PQV786446 PGX786446:PGZ786446 OXB786446:OXD786446 ONF786446:ONH786446 ODJ786446:ODL786446 NTN786446:NTP786446 NJR786446:NJT786446 MZV786446:MZX786446 MPZ786446:MQB786446 MGD786446:MGF786446 LWH786446:LWJ786446 LML786446:LMN786446 LCP786446:LCR786446 KST786446:KSV786446 KIX786446:KIZ786446 JZB786446:JZD786446 JPF786446:JPH786446 JFJ786446:JFL786446 IVN786446:IVP786446 ILR786446:ILT786446 IBV786446:IBX786446 HRZ786446:HSB786446 HID786446:HIF786446 GYH786446:GYJ786446 GOL786446:GON786446 GEP786446:GER786446 FUT786446:FUV786446 FKX786446:FKZ786446 FBB786446:FBD786446 ERF786446:ERH786446 EHJ786446:EHL786446 DXN786446:DXP786446 DNR786446:DNT786446 DDV786446:DDX786446 CTZ786446:CUB786446 CKD786446:CKF786446 CAH786446:CAJ786446 BQL786446:BQN786446 BGP786446:BGR786446 AWT786446:AWV786446 AMX786446:AMZ786446 ADB786446:ADD786446 TF786446:TH786446 JJ786446:JL786446 N786446:P786446 WVV720910:WVX720910 WLZ720910:WMB720910 WCD720910:WCF720910 VSH720910:VSJ720910 VIL720910:VIN720910 UYP720910:UYR720910 UOT720910:UOV720910 UEX720910:UEZ720910 TVB720910:TVD720910 TLF720910:TLH720910 TBJ720910:TBL720910 SRN720910:SRP720910 SHR720910:SHT720910 RXV720910:RXX720910 RNZ720910:ROB720910 RED720910:REF720910 QUH720910:QUJ720910 QKL720910:QKN720910 QAP720910:QAR720910 PQT720910:PQV720910 PGX720910:PGZ720910 OXB720910:OXD720910 ONF720910:ONH720910 ODJ720910:ODL720910 NTN720910:NTP720910 NJR720910:NJT720910 MZV720910:MZX720910 MPZ720910:MQB720910 MGD720910:MGF720910 LWH720910:LWJ720910 LML720910:LMN720910 LCP720910:LCR720910 KST720910:KSV720910 KIX720910:KIZ720910 JZB720910:JZD720910 JPF720910:JPH720910 JFJ720910:JFL720910 IVN720910:IVP720910 ILR720910:ILT720910 IBV720910:IBX720910 HRZ720910:HSB720910 HID720910:HIF720910 GYH720910:GYJ720910 GOL720910:GON720910 GEP720910:GER720910 FUT720910:FUV720910 FKX720910:FKZ720910 FBB720910:FBD720910 ERF720910:ERH720910 EHJ720910:EHL720910 DXN720910:DXP720910 DNR720910:DNT720910 DDV720910:DDX720910 CTZ720910:CUB720910 CKD720910:CKF720910 CAH720910:CAJ720910 BQL720910:BQN720910 BGP720910:BGR720910 AWT720910:AWV720910 AMX720910:AMZ720910 ADB720910:ADD720910 TF720910:TH720910 JJ720910:JL720910 N720910:P720910 WVV655374:WVX655374 WLZ655374:WMB655374 WCD655374:WCF655374 VSH655374:VSJ655374 VIL655374:VIN655374 UYP655374:UYR655374 UOT655374:UOV655374 UEX655374:UEZ655374 TVB655374:TVD655374 TLF655374:TLH655374 TBJ655374:TBL655374 SRN655374:SRP655374 SHR655374:SHT655374 RXV655374:RXX655374 RNZ655374:ROB655374 RED655374:REF655374 QUH655374:QUJ655374 QKL655374:QKN655374 QAP655374:QAR655374 PQT655374:PQV655374 PGX655374:PGZ655374 OXB655374:OXD655374 ONF655374:ONH655374 ODJ655374:ODL655374 NTN655374:NTP655374 NJR655374:NJT655374 MZV655374:MZX655374 MPZ655374:MQB655374 MGD655374:MGF655374 LWH655374:LWJ655374 LML655374:LMN655374 LCP655374:LCR655374 KST655374:KSV655374 KIX655374:KIZ655374 JZB655374:JZD655374 JPF655374:JPH655374 JFJ655374:JFL655374 IVN655374:IVP655374 ILR655374:ILT655374 IBV655374:IBX655374 HRZ655374:HSB655374 HID655374:HIF655374 GYH655374:GYJ655374 GOL655374:GON655374 GEP655374:GER655374 FUT655374:FUV655374 FKX655374:FKZ655374 FBB655374:FBD655374 ERF655374:ERH655374 EHJ655374:EHL655374 DXN655374:DXP655374 DNR655374:DNT655374 DDV655374:DDX655374 CTZ655374:CUB655374 CKD655374:CKF655374 CAH655374:CAJ655374 BQL655374:BQN655374 BGP655374:BGR655374 AWT655374:AWV655374 AMX655374:AMZ655374 ADB655374:ADD655374 TF655374:TH655374 JJ655374:JL655374 N655374:P655374 WVV589838:WVX589838 WLZ589838:WMB589838 WCD589838:WCF589838 VSH589838:VSJ589838 VIL589838:VIN589838 UYP589838:UYR589838 UOT589838:UOV589838 UEX589838:UEZ589838 TVB589838:TVD589838 TLF589838:TLH589838 TBJ589838:TBL589838 SRN589838:SRP589838 SHR589838:SHT589838 RXV589838:RXX589838 RNZ589838:ROB589838 RED589838:REF589838 QUH589838:QUJ589838 QKL589838:QKN589838 QAP589838:QAR589838 PQT589838:PQV589838 PGX589838:PGZ589838 OXB589838:OXD589838 ONF589838:ONH589838 ODJ589838:ODL589838 NTN589838:NTP589838 NJR589838:NJT589838 MZV589838:MZX589838 MPZ589838:MQB589838 MGD589838:MGF589838 LWH589838:LWJ589838 LML589838:LMN589838 LCP589838:LCR589838 KST589838:KSV589838 KIX589838:KIZ589838 JZB589838:JZD589838 JPF589838:JPH589838 JFJ589838:JFL589838 IVN589838:IVP589838 ILR589838:ILT589838 IBV589838:IBX589838 HRZ589838:HSB589838 HID589838:HIF589838 GYH589838:GYJ589838 GOL589838:GON589838 GEP589838:GER589838 FUT589838:FUV589838 FKX589838:FKZ589838 FBB589838:FBD589838 ERF589838:ERH589838 EHJ589838:EHL589838 DXN589838:DXP589838 DNR589838:DNT589838 DDV589838:DDX589838 CTZ589838:CUB589838 CKD589838:CKF589838 CAH589838:CAJ589838 BQL589838:BQN589838 BGP589838:BGR589838 AWT589838:AWV589838 AMX589838:AMZ589838 ADB589838:ADD589838 TF589838:TH589838 JJ589838:JL589838 N589838:P589838 WVV524302:WVX524302 WLZ524302:WMB524302 WCD524302:WCF524302 VSH524302:VSJ524302 VIL524302:VIN524302 UYP524302:UYR524302 UOT524302:UOV524302 UEX524302:UEZ524302 TVB524302:TVD524302 TLF524302:TLH524302 TBJ524302:TBL524302 SRN524302:SRP524302 SHR524302:SHT524302 RXV524302:RXX524302 RNZ524302:ROB524302 RED524302:REF524302 QUH524302:QUJ524302 QKL524302:QKN524302 QAP524302:QAR524302 PQT524302:PQV524302 PGX524302:PGZ524302 OXB524302:OXD524302 ONF524302:ONH524302 ODJ524302:ODL524302 NTN524302:NTP524302 NJR524302:NJT524302 MZV524302:MZX524302 MPZ524302:MQB524302 MGD524302:MGF524302 LWH524302:LWJ524302 LML524302:LMN524302 LCP524302:LCR524302 KST524302:KSV524302 KIX524302:KIZ524302 JZB524302:JZD524302 JPF524302:JPH524302 JFJ524302:JFL524302 IVN524302:IVP524302 ILR524302:ILT524302 IBV524302:IBX524302 HRZ524302:HSB524302 HID524302:HIF524302 GYH524302:GYJ524302 GOL524302:GON524302 GEP524302:GER524302 FUT524302:FUV524302 FKX524302:FKZ524302 FBB524302:FBD524302 ERF524302:ERH524302 EHJ524302:EHL524302 DXN524302:DXP524302 DNR524302:DNT524302 DDV524302:DDX524302 CTZ524302:CUB524302 CKD524302:CKF524302 CAH524302:CAJ524302 BQL524302:BQN524302 BGP524302:BGR524302 AWT524302:AWV524302 AMX524302:AMZ524302 ADB524302:ADD524302 TF524302:TH524302 JJ524302:JL524302 N524302:P524302 WVV458766:WVX458766 WLZ458766:WMB458766 WCD458766:WCF458766 VSH458766:VSJ458766 VIL458766:VIN458766 UYP458766:UYR458766 UOT458766:UOV458766 UEX458766:UEZ458766 TVB458766:TVD458766 TLF458766:TLH458766 TBJ458766:TBL458766 SRN458766:SRP458766 SHR458766:SHT458766 RXV458766:RXX458766 RNZ458766:ROB458766 RED458766:REF458766 QUH458766:QUJ458766 QKL458766:QKN458766 QAP458766:QAR458766 PQT458766:PQV458766 PGX458766:PGZ458766 OXB458766:OXD458766 ONF458766:ONH458766 ODJ458766:ODL458766 NTN458766:NTP458766 NJR458766:NJT458766 MZV458766:MZX458766 MPZ458766:MQB458766 MGD458766:MGF458766 LWH458766:LWJ458766 LML458766:LMN458766 LCP458766:LCR458766 KST458766:KSV458766 KIX458766:KIZ458766 JZB458766:JZD458766 JPF458766:JPH458766 JFJ458766:JFL458766 IVN458766:IVP458766 ILR458766:ILT458766 IBV458766:IBX458766 HRZ458766:HSB458766 HID458766:HIF458766 GYH458766:GYJ458766 GOL458766:GON458766 GEP458766:GER458766 FUT458766:FUV458766 FKX458766:FKZ458766 FBB458766:FBD458766 ERF458766:ERH458766 EHJ458766:EHL458766 DXN458766:DXP458766 DNR458766:DNT458766 DDV458766:DDX458766 CTZ458766:CUB458766 CKD458766:CKF458766 CAH458766:CAJ458766 BQL458766:BQN458766 BGP458766:BGR458766 AWT458766:AWV458766 AMX458766:AMZ458766 ADB458766:ADD458766 TF458766:TH458766 JJ458766:JL458766 N458766:P458766 WVV393230:WVX393230 WLZ393230:WMB393230 WCD393230:WCF393230 VSH393230:VSJ393230 VIL393230:VIN393230 UYP393230:UYR393230 UOT393230:UOV393230 UEX393230:UEZ393230 TVB393230:TVD393230 TLF393230:TLH393230 TBJ393230:TBL393230 SRN393230:SRP393230 SHR393230:SHT393230 RXV393230:RXX393230 RNZ393230:ROB393230 RED393230:REF393230 QUH393230:QUJ393230 QKL393230:QKN393230 QAP393230:QAR393230 PQT393230:PQV393230 PGX393230:PGZ393230 OXB393230:OXD393230 ONF393230:ONH393230 ODJ393230:ODL393230 NTN393230:NTP393230 NJR393230:NJT393230 MZV393230:MZX393230 MPZ393230:MQB393230 MGD393230:MGF393230 LWH393230:LWJ393230 LML393230:LMN393230 LCP393230:LCR393230 KST393230:KSV393230 KIX393230:KIZ393230 JZB393230:JZD393230 JPF393230:JPH393230 JFJ393230:JFL393230 IVN393230:IVP393230 ILR393230:ILT393230 IBV393230:IBX393230 HRZ393230:HSB393230 HID393230:HIF393230 GYH393230:GYJ393230 GOL393230:GON393230 GEP393230:GER393230 FUT393230:FUV393230 FKX393230:FKZ393230 FBB393230:FBD393230 ERF393230:ERH393230 EHJ393230:EHL393230 DXN393230:DXP393230 DNR393230:DNT393230 DDV393230:DDX393230 CTZ393230:CUB393230 CKD393230:CKF393230 CAH393230:CAJ393230 BQL393230:BQN393230 BGP393230:BGR393230 AWT393230:AWV393230 AMX393230:AMZ393230 ADB393230:ADD393230 TF393230:TH393230 JJ393230:JL393230 N393230:P393230 WVV327694:WVX327694 WLZ327694:WMB327694 WCD327694:WCF327694 VSH327694:VSJ327694 VIL327694:VIN327694 UYP327694:UYR327694 UOT327694:UOV327694 UEX327694:UEZ327694 TVB327694:TVD327694 TLF327694:TLH327694 TBJ327694:TBL327694 SRN327694:SRP327694 SHR327694:SHT327694 RXV327694:RXX327694 RNZ327694:ROB327694 RED327694:REF327694 QUH327694:QUJ327694 QKL327694:QKN327694 QAP327694:QAR327694 PQT327694:PQV327694 PGX327694:PGZ327694 OXB327694:OXD327694 ONF327694:ONH327694 ODJ327694:ODL327694 NTN327694:NTP327694 NJR327694:NJT327694 MZV327694:MZX327694 MPZ327694:MQB327694 MGD327694:MGF327694 LWH327694:LWJ327694 LML327694:LMN327694 LCP327694:LCR327694 KST327694:KSV327694 KIX327694:KIZ327694 JZB327694:JZD327694 JPF327694:JPH327694 JFJ327694:JFL327694 IVN327694:IVP327694 ILR327694:ILT327694 IBV327694:IBX327694 HRZ327694:HSB327694 HID327694:HIF327694 GYH327694:GYJ327694 GOL327694:GON327694 GEP327694:GER327694 FUT327694:FUV327694 FKX327694:FKZ327694 FBB327694:FBD327694 ERF327694:ERH327694 EHJ327694:EHL327694 DXN327694:DXP327694 DNR327694:DNT327694 DDV327694:DDX327694 CTZ327694:CUB327694 CKD327694:CKF327694 CAH327694:CAJ327694 BQL327694:BQN327694 BGP327694:BGR327694 AWT327694:AWV327694 AMX327694:AMZ327694 ADB327694:ADD327694 TF327694:TH327694 JJ327694:JL327694 N327694:P327694 WVV262158:WVX262158 WLZ262158:WMB262158 WCD262158:WCF262158 VSH262158:VSJ262158 VIL262158:VIN262158 UYP262158:UYR262158 UOT262158:UOV262158 UEX262158:UEZ262158 TVB262158:TVD262158 TLF262158:TLH262158 TBJ262158:TBL262158 SRN262158:SRP262158 SHR262158:SHT262158 RXV262158:RXX262158 RNZ262158:ROB262158 RED262158:REF262158 QUH262158:QUJ262158 QKL262158:QKN262158 QAP262158:QAR262158 PQT262158:PQV262158 PGX262158:PGZ262158 OXB262158:OXD262158 ONF262158:ONH262158 ODJ262158:ODL262158 NTN262158:NTP262158 NJR262158:NJT262158 MZV262158:MZX262158 MPZ262158:MQB262158 MGD262158:MGF262158 LWH262158:LWJ262158 LML262158:LMN262158 LCP262158:LCR262158 KST262158:KSV262158 KIX262158:KIZ262158 JZB262158:JZD262158 JPF262158:JPH262158 JFJ262158:JFL262158 IVN262158:IVP262158 ILR262158:ILT262158 IBV262158:IBX262158 HRZ262158:HSB262158 HID262158:HIF262158 GYH262158:GYJ262158 GOL262158:GON262158 GEP262158:GER262158 FUT262158:FUV262158 FKX262158:FKZ262158 FBB262158:FBD262158 ERF262158:ERH262158 EHJ262158:EHL262158 DXN262158:DXP262158 DNR262158:DNT262158 DDV262158:DDX262158 CTZ262158:CUB262158 CKD262158:CKF262158 CAH262158:CAJ262158 BQL262158:BQN262158 BGP262158:BGR262158 AWT262158:AWV262158 AMX262158:AMZ262158 ADB262158:ADD262158 TF262158:TH262158 JJ262158:JL262158 N262158:P262158 WVV196622:WVX196622 WLZ196622:WMB196622 WCD196622:WCF196622 VSH196622:VSJ196622 VIL196622:VIN196622 UYP196622:UYR196622 UOT196622:UOV196622 UEX196622:UEZ196622 TVB196622:TVD196622 TLF196622:TLH196622 TBJ196622:TBL196622 SRN196622:SRP196622 SHR196622:SHT196622 RXV196622:RXX196622 RNZ196622:ROB196622 RED196622:REF196622 QUH196622:QUJ196622 QKL196622:QKN196622 QAP196622:QAR196622 PQT196622:PQV196622 PGX196622:PGZ196622 OXB196622:OXD196622 ONF196622:ONH196622 ODJ196622:ODL196622 NTN196622:NTP196622 NJR196622:NJT196622 MZV196622:MZX196622 MPZ196622:MQB196622 MGD196622:MGF196622 LWH196622:LWJ196622 LML196622:LMN196622 LCP196622:LCR196622 KST196622:KSV196622 KIX196622:KIZ196622 JZB196622:JZD196622 JPF196622:JPH196622 JFJ196622:JFL196622 IVN196622:IVP196622 ILR196622:ILT196622 IBV196622:IBX196622 HRZ196622:HSB196622 HID196622:HIF196622 GYH196622:GYJ196622 GOL196622:GON196622 GEP196622:GER196622 FUT196622:FUV196622 FKX196622:FKZ196622 FBB196622:FBD196622 ERF196622:ERH196622 EHJ196622:EHL196622 DXN196622:DXP196622 DNR196622:DNT196622 DDV196622:DDX196622 CTZ196622:CUB196622 CKD196622:CKF196622 CAH196622:CAJ196622 BQL196622:BQN196622 BGP196622:BGR196622 AWT196622:AWV196622 AMX196622:AMZ196622 ADB196622:ADD196622 TF196622:TH196622 JJ196622:JL196622 N196622:P196622 WVV131086:WVX131086 WLZ131086:WMB131086 WCD131086:WCF131086 VSH131086:VSJ131086 VIL131086:VIN131086 UYP131086:UYR131086 UOT131086:UOV131086 UEX131086:UEZ131086 TVB131086:TVD131086 TLF131086:TLH131086 TBJ131086:TBL131086 SRN131086:SRP131086 SHR131086:SHT131086 RXV131086:RXX131086 RNZ131086:ROB131086 RED131086:REF131086 QUH131086:QUJ131086 QKL131086:QKN131086 QAP131086:QAR131086 PQT131086:PQV131086 PGX131086:PGZ131086 OXB131086:OXD131086 ONF131086:ONH131086 ODJ131086:ODL131086 NTN131086:NTP131086 NJR131086:NJT131086 MZV131086:MZX131086 MPZ131086:MQB131086 MGD131086:MGF131086 LWH131086:LWJ131086 LML131086:LMN131086 LCP131086:LCR131086 KST131086:KSV131086 KIX131086:KIZ131086 JZB131086:JZD131086 JPF131086:JPH131086 JFJ131086:JFL131086 IVN131086:IVP131086 ILR131086:ILT131086 IBV131086:IBX131086 HRZ131086:HSB131086 HID131086:HIF131086 GYH131086:GYJ131086 GOL131086:GON131086 GEP131086:GER131086 FUT131086:FUV131086 FKX131086:FKZ131086 FBB131086:FBD131086 ERF131086:ERH131086 EHJ131086:EHL131086 DXN131086:DXP131086 DNR131086:DNT131086 DDV131086:DDX131086 CTZ131086:CUB131086 CKD131086:CKF131086 CAH131086:CAJ131086 BQL131086:BQN131086 BGP131086:BGR131086 AWT131086:AWV131086 AMX131086:AMZ131086 ADB131086:ADD131086 TF131086:TH131086 JJ131086:JL131086 N131086:P131086 WVV65550:WVX65550 WLZ65550:WMB65550 WCD65550:WCF65550 VSH65550:VSJ65550 VIL65550:VIN65550 UYP65550:UYR65550 UOT65550:UOV65550 UEX65550:UEZ65550 TVB65550:TVD65550 TLF65550:TLH65550 TBJ65550:TBL65550 SRN65550:SRP65550 SHR65550:SHT65550 RXV65550:RXX65550 RNZ65550:ROB65550 RED65550:REF65550 QUH65550:QUJ65550 QKL65550:QKN65550 QAP65550:QAR65550 PQT65550:PQV65550 PGX65550:PGZ65550 OXB65550:OXD65550 ONF65550:ONH65550 ODJ65550:ODL65550 NTN65550:NTP65550 NJR65550:NJT65550 MZV65550:MZX65550 MPZ65550:MQB65550 MGD65550:MGF65550 LWH65550:LWJ65550 LML65550:LMN65550 LCP65550:LCR65550 KST65550:KSV65550 KIX65550:KIZ65550 JZB65550:JZD65550 JPF65550:JPH65550 JFJ65550:JFL65550 IVN65550:IVP65550 ILR65550:ILT65550 IBV65550:IBX65550 HRZ65550:HSB65550 HID65550:HIF65550 GYH65550:GYJ65550 GOL65550:GON65550 GEP65550:GER65550 FUT65550:FUV65550 FKX65550:FKZ65550 FBB65550:FBD65550 ERF65550:ERH65550 EHJ65550:EHL65550 DXN65550:DXP65550 DNR65550:DNT65550 DDV65550:DDX65550 CTZ65550:CUB65550 CKD65550:CKF65550 CAH65550:CAJ65550 BQL65550:BQN65550 BGP65550:BGR65550 AWT65550:AWV65550 AMX65550:AMZ65550 ADB65550:ADD65550 TF65550:TH65550 JJ65550:JL65550 N65550:P65550 WVV13:WVX13 WLZ13:WMB13 WCD13:WCF13 VSH13:VSJ13 VIL13:VIN13 UYP13:UYR13 UOT13:UOV13 UEX13:UEZ13 TVB13:TVD13 TLF13:TLH13 TBJ13:TBL13 SRN13:SRP13 SHR13:SHT13 RXV13:RXX13 RNZ13:ROB13 RED13:REF13 QUH13:QUJ13 QKL13:QKN13 QAP13:QAR13 PQT13:PQV13 PGX13:PGZ13 OXB13:OXD13 ONF13:ONH13 ODJ13:ODL13 NTN13:NTP13 NJR13:NJT13 MZV13:MZX13 MPZ13:MQB13 MGD13:MGF13 LWH13:LWJ13 LML13:LMN13 LCP13:LCR13 KST13:KSV13 KIX13:KIZ13 JZB13:JZD13 JPF13:JPH13 JFJ13:JFL13 IVN13:IVP13 ILR13:ILT13 IBV13:IBX13 HRZ13:HSB13 HID13:HIF13 GYH13:GYJ13 GOL13:GON13 GEP13:GER13 FUT13:FUV13 FKX13:FKZ13 FBB13:FBD13 ERF13:ERH13 EHJ13:EHL13 DXN13:DXP13 DNR13:DNT13 DDV13:DDX13 CTZ13:CUB13 CKD13:CKF13 CAH13:CAJ13 BQL13:BQN13 BGP13:BGR13 AWT13:AWV13 AMX13:AMZ13 ADB13:ADD13 TF13:TH13 JJ13:JL13" xr:uid="{00000000-0002-0000-0400-000003000000}">
      <formula1>$AB$26:$AB$30</formula1>
    </dataValidation>
    <dataValidation type="list" allowBlank="1" showInputMessage="1" sqref="JM8:JQ8 TI8:TM8 ADE8:ADI8 ANA8:ANE8 AWW8:AXA8 BGS8:BGW8 BQO8:BQS8 CAK8:CAO8 CKG8:CKK8 CUC8:CUG8 DDY8:DEC8 DNU8:DNY8 DXQ8:DXU8 EHM8:EHQ8 ERI8:ERM8 FBE8:FBI8 FLA8:FLE8 FUW8:FVA8 GES8:GEW8 GOO8:GOS8 GYK8:GYO8 HIG8:HIK8 HSC8:HSG8 IBY8:ICC8 ILU8:ILY8 IVQ8:IVU8 JFM8:JFQ8 JPI8:JPM8 JZE8:JZI8 KJA8:KJE8 KSW8:KTA8 LCS8:LCW8 LMO8:LMS8 LWK8:LWO8 MGG8:MGK8 MQC8:MQG8 MZY8:NAC8 NJU8:NJY8 NTQ8:NTU8 ODM8:ODQ8 ONI8:ONM8 OXE8:OXI8 PHA8:PHE8 PQW8:PRA8 QAS8:QAW8 QKO8:QKS8 QUK8:QUO8 REG8:REK8 ROC8:ROG8 RXY8:RYC8 SHU8:SHY8 SRQ8:SRU8 TBM8:TBQ8 TLI8:TLM8 TVE8:TVI8 UFA8:UFE8 UOW8:UPA8 UYS8:UYW8 VIO8:VIS8 VSK8:VSO8 WCG8:WCK8 WMC8:WMG8 WVY8:WWC8 Q65544:U65544 JM65545:JQ65545 TI65545:TM65545 ADE65545:ADI65545 ANA65545:ANE65545 AWW65545:AXA65545 BGS65545:BGW65545 BQO65545:BQS65545 CAK65545:CAO65545 CKG65545:CKK65545 CUC65545:CUG65545 DDY65545:DEC65545 DNU65545:DNY65545 DXQ65545:DXU65545 EHM65545:EHQ65545 ERI65545:ERM65545 FBE65545:FBI65545 FLA65545:FLE65545 FUW65545:FVA65545 GES65545:GEW65545 GOO65545:GOS65545 GYK65545:GYO65545 HIG65545:HIK65545 HSC65545:HSG65545 IBY65545:ICC65545 ILU65545:ILY65545 IVQ65545:IVU65545 JFM65545:JFQ65545 JPI65545:JPM65545 JZE65545:JZI65545 KJA65545:KJE65545 KSW65545:KTA65545 LCS65545:LCW65545 LMO65545:LMS65545 LWK65545:LWO65545 MGG65545:MGK65545 MQC65545:MQG65545 MZY65545:NAC65545 NJU65545:NJY65545 NTQ65545:NTU65545 ODM65545:ODQ65545 ONI65545:ONM65545 OXE65545:OXI65545 PHA65545:PHE65545 PQW65545:PRA65545 QAS65545:QAW65545 QKO65545:QKS65545 QUK65545:QUO65545 REG65545:REK65545 ROC65545:ROG65545 RXY65545:RYC65545 SHU65545:SHY65545 SRQ65545:SRU65545 TBM65545:TBQ65545 TLI65545:TLM65545 TVE65545:TVI65545 UFA65545:UFE65545 UOW65545:UPA65545 UYS65545:UYW65545 VIO65545:VIS65545 VSK65545:VSO65545 WCG65545:WCK65545 WMC65545:WMG65545 WVY65545:WWC65545 Q131080:U131080 JM131081:JQ131081 TI131081:TM131081 ADE131081:ADI131081 ANA131081:ANE131081 AWW131081:AXA131081 BGS131081:BGW131081 BQO131081:BQS131081 CAK131081:CAO131081 CKG131081:CKK131081 CUC131081:CUG131081 DDY131081:DEC131081 DNU131081:DNY131081 DXQ131081:DXU131081 EHM131081:EHQ131081 ERI131081:ERM131081 FBE131081:FBI131081 FLA131081:FLE131081 FUW131081:FVA131081 GES131081:GEW131081 GOO131081:GOS131081 GYK131081:GYO131081 HIG131081:HIK131081 HSC131081:HSG131081 IBY131081:ICC131081 ILU131081:ILY131081 IVQ131081:IVU131081 JFM131081:JFQ131081 JPI131081:JPM131081 JZE131081:JZI131081 KJA131081:KJE131081 KSW131081:KTA131081 LCS131081:LCW131081 LMO131081:LMS131081 LWK131081:LWO131081 MGG131081:MGK131081 MQC131081:MQG131081 MZY131081:NAC131081 NJU131081:NJY131081 NTQ131081:NTU131081 ODM131081:ODQ131081 ONI131081:ONM131081 OXE131081:OXI131081 PHA131081:PHE131081 PQW131081:PRA131081 QAS131081:QAW131081 QKO131081:QKS131081 QUK131081:QUO131081 REG131081:REK131081 ROC131081:ROG131081 RXY131081:RYC131081 SHU131081:SHY131081 SRQ131081:SRU131081 TBM131081:TBQ131081 TLI131081:TLM131081 TVE131081:TVI131081 UFA131081:UFE131081 UOW131081:UPA131081 UYS131081:UYW131081 VIO131081:VIS131081 VSK131081:VSO131081 WCG131081:WCK131081 WMC131081:WMG131081 WVY131081:WWC131081 Q196616:U196616 JM196617:JQ196617 TI196617:TM196617 ADE196617:ADI196617 ANA196617:ANE196617 AWW196617:AXA196617 BGS196617:BGW196617 BQO196617:BQS196617 CAK196617:CAO196617 CKG196617:CKK196617 CUC196617:CUG196617 DDY196617:DEC196617 DNU196617:DNY196617 DXQ196617:DXU196617 EHM196617:EHQ196617 ERI196617:ERM196617 FBE196617:FBI196617 FLA196617:FLE196617 FUW196617:FVA196617 GES196617:GEW196617 GOO196617:GOS196617 GYK196617:GYO196617 HIG196617:HIK196617 HSC196617:HSG196617 IBY196617:ICC196617 ILU196617:ILY196617 IVQ196617:IVU196617 JFM196617:JFQ196617 JPI196617:JPM196617 JZE196617:JZI196617 KJA196617:KJE196617 KSW196617:KTA196617 LCS196617:LCW196617 LMO196617:LMS196617 LWK196617:LWO196617 MGG196617:MGK196617 MQC196617:MQG196617 MZY196617:NAC196617 NJU196617:NJY196617 NTQ196617:NTU196617 ODM196617:ODQ196617 ONI196617:ONM196617 OXE196617:OXI196617 PHA196617:PHE196617 PQW196617:PRA196617 QAS196617:QAW196617 QKO196617:QKS196617 QUK196617:QUO196617 REG196617:REK196617 ROC196617:ROG196617 RXY196617:RYC196617 SHU196617:SHY196617 SRQ196617:SRU196617 TBM196617:TBQ196617 TLI196617:TLM196617 TVE196617:TVI196617 UFA196617:UFE196617 UOW196617:UPA196617 UYS196617:UYW196617 VIO196617:VIS196617 VSK196617:VSO196617 WCG196617:WCK196617 WMC196617:WMG196617 WVY196617:WWC196617 Q262152:U262152 JM262153:JQ262153 TI262153:TM262153 ADE262153:ADI262153 ANA262153:ANE262153 AWW262153:AXA262153 BGS262153:BGW262153 BQO262153:BQS262153 CAK262153:CAO262153 CKG262153:CKK262153 CUC262153:CUG262153 DDY262153:DEC262153 DNU262153:DNY262153 DXQ262153:DXU262153 EHM262153:EHQ262153 ERI262153:ERM262153 FBE262153:FBI262153 FLA262153:FLE262153 FUW262153:FVA262153 GES262153:GEW262153 GOO262153:GOS262153 GYK262153:GYO262153 HIG262153:HIK262153 HSC262153:HSG262153 IBY262153:ICC262153 ILU262153:ILY262153 IVQ262153:IVU262153 JFM262153:JFQ262153 JPI262153:JPM262153 JZE262153:JZI262153 KJA262153:KJE262153 KSW262153:KTA262153 LCS262153:LCW262153 LMO262153:LMS262153 LWK262153:LWO262153 MGG262153:MGK262153 MQC262153:MQG262153 MZY262153:NAC262153 NJU262153:NJY262153 NTQ262153:NTU262153 ODM262153:ODQ262153 ONI262153:ONM262153 OXE262153:OXI262153 PHA262153:PHE262153 PQW262153:PRA262153 QAS262153:QAW262153 QKO262153:QKS262153 QUK262153:QUO262153 REG262153:REK262153 ROC262153:ROG262153 RXY262153:RYC262153 SHU262153:SHY262153 SRQ262153:SRU262153 TBM262153:TBQ262153 TLI262153:TLM262153 TVE262153:TVI262153 UFA262153:UFE262153 UOW262153:UPA262153 UYS262153:UYW262153 VIO262153:VIS262153 VSK262153:VSO262153 WCG262153:WCK262153 WMC262153:WMG262153 WVY262153:WWC262153 Q327688:U327688 JM327689:JQ327689 TI327689:TM327689 ADE327689:ADI327689 ANA327689:ANE327689 AWW327689:AXA327689 BGS327689:BGW327689 BQO327689:BQS327689 CAK327689:CAO327689 CKG327689:CKK327689 CUC327689:CUG327689 DDY327689:DEC327689 DNU327689:DNY327689 DXQ327689:DXU327689 EHM327689:EHQ327689 ERI327689:ERM327689 FBE327689:FBI327689 FLA327689:FLE327689 FUW327689:FVA327689 GES327689:GEW327689 GOO327689:GOS327689 GYK327689:GYO327689 HIG327689:HIK327689 HSC327689:HSG327689 IBY327689:ICC327689 ILU327689:ILY327689 IVQ327689:IVU327689 JFM327689:JFQ327689 JPI327689:JPM327689 JZE327689:JZI327689 KJA327689:KJE327689 KSW327689:KTA327689 LCS327689:LCW327689 LMO327689:LMS327689 LWK327689:LWO327689 MGG327689:MGK327689 MQC327689:MQG327689 MZY327689:NAC327689 NJU327689:NJY327689 NTQ327689:NTU327689 ODM327689:ODQ327689 ONI327689:ONM327689 OXE327689:OXI327689 PHA327689:PHE327689 PQW327689:PRA327689 QAS327689:QAW327689 QKO327689:QKS327689 QUK327689:QUO327689 REG327689:REK327689 ROC327689:ROG327689 RXY327689:RYC327689 SHU327689:SHY327689 SRQ327689:SRU327689 TBM327689:TBQ327689 TLI327689:TLM327689 TVE327689:TVI327689 UFA327689:UFE327689 UOW327689:UPA327689 UYS327689:UYW327689 VIO327689:VIS327689 VSK327689:VSO327689 WCG327689:WCK327689 WMC327689:WMG327689 WVY327689:WWC327689 Q393224:U393224 JM393225:JQ393225 TI393225:TM393225 ADE393225:ADI393225 ANA393225:ANE393225 AWW393225:AXA393225 BGS393225:BGW393225 BQO393225:BQS393225 CAK393225:CAO393225 CKG393225:CKK393225 CUC393225:CUG393225 DDY393225:DEC393225 DNU393225:DNY393225 DXQ393225:DXU393225 EHM393225:EHQ393225 ERI393225:ERM393225 FBE393225:FBI393225 FLA393225:FLE393225 FUW393225:FVA393225 GES393225:GEW393225 GOO393225:GOS393225 GYK393225:GYO393225 HIG393225:HIK393225 HSC393225:HSG393225 IBY393225:ICC393225 ILU393225:ILY393225 IVQ393225:IVU393225 JFM393225:JFQ393225 JPI393225:JPM393225 JZE393225:JZI393225 KJA393225:KJE393225 KSW393225:KTA393225 LCS393225:LCW393225 LMO393225:LMS393225 LWK393225:LWO393225 MGG393225:MGK393225 MQC393225:MQG393225 MZY393225:NAC393225 NJU393225:NJY393225 NTQ393225:NTU393225 ODM393225:ODQ393225 ONI393225:ONM393225 OXE393225:OXI393225 PHA393225:PHE393225 PQW393225:PRA393225 QAS393225:QAW393225 QKO393225:QKS393225 QUK393225:QUO393225 REG393225:REK393225 ROC393225:ROG393225 RXY393225:RYC393225 SHU393225:SHY393225 SRQ393225:SRU393225 TBM393225:TBQ393225 TLI393225:TLM393225 TVE393225:TVI393225 UFA393225:UFE393225 UOW393225:UPA393225 UYS393225:UYW393225 VIO393225:VIS393225 VSK393225:VSO393225 WCG393225:WCK393225 WMC393225:WMG393225 WVY393225:WWC393225 Q458760:U458760 JM458761:JQ458761 TI458761:TM458761 ADE458761:ADI458761 ANA458761:ANE458761 AWW458761:AXA458761 BGS458761:BGW458761 BQO458761:BQS458761 CAK458761:CAO458761 CKG458761:CKK458761 CUC458761:CUG458761 DDY458761:DEC458761 DNU458761:DNY458761 DXQ458761:DXU458761 EHM458761:EHQ458761 ERI458761:ERM458761 FBE458761:FBI458761 FLA458761:FLE458761 FUW458761:FVA458761 GES458761:GEW458761 GOO458761:GOS458761 GYK458761:GYO458761 HIG458761:HIK458761 HSC458761:HSG458761 IBY458761:ICC458761 ILU458761:ILY458761 IVQ458761:IVU458761 JFM458761:JFQ458761 JPI458761:JPM458761 JZE458761:JZI458761 KJA458761:KJE458761 KSW458761:KTA458761 LCS458761:LCW458761 LMO458761:LMS458761 LWK458761:LWO458761 MGG458761:MGK458761 MQC458761:MQG458761 MZY458761:NAC458761 NJU458761:NJY458761 NTQ458761:NTU458761 ODM458761:ODQ458761 ONI458761:ONM458761 OXE458761:OXI458761 PHA458761:PHE458761 PQW458761:PRA458761 QAS458761:QAW458761 QKO458761:QKS458761 QUK458761:QUO458761 REG458761:REK458761 ROC458761:ROG458761 RXY458761:RYC458761 SHU458761:SHY458761 SRQ458761:SRU458761 TBM458761:TBQ458761 TLI458761:TLM458761 TVE458761:TVI458761 UFA458761:UFE458761 UOW458761:UPA458761 UYS458761:UYW458761 VIO458761:VIS458761 VSK458761:VSO458761 WCG458761:WCK458761 WMC458761:WMG458761 WVY458761:WWC458761 Q524296:U524296 JM524297:JQ524297 TI524297:TM524297 ADE524297:ADI524297 ANA524297:ANE524297 AWW524297:AXA524297 BGS524297:BGW524297 BQO524297:BQS524297 CAK524297:CAO524297 CKG524297:CKK524297 CUC524297:CUG524297 DDY524297:DEC524297 DNU524297:DNY524297 DXQ524297:DXU524297 EHM524297:EHQ524297 ERI524297:ERM524297 FBE524297:FBI524297 FLA524297:FLE524297 FUW524297:FVA524297 GES524297:GEW524297 GOO524297:GOS524297 GYK524297:GYO524297 HIG524297:HIK524297 HSC524297:HSG524297 IBY524297:ICC524297 ILU524297:ILY524297 IVQ524297:IVU524297 JFM524297:JFQ524297 JPI524297:JPM524297 JZE524297:JZI524297 KJA524297:KJE524297 KSW524297:KTA524297 LCS524297:LCW524297 LMO524297:LMS524297 LWK524297:LWO524297 MGG524297:MGK524297 MQC524297:MQG524297 MZY524297:NAC524297 NJU524297:NJY524297 NTQ524297:NTU524297 ODM524297:ODQ524297 ONI524297:ONM524297 OXE524297:OXI524297 PHA524297:PHE524297 PQW524297:PRA524297 QAS524297:QAW524297 QKO524297:QKS524297 QUK524297:QUO524297 REG524297:REK524297 ROC524297:ROG524297 RXY524297:RYC524297 SHU524297:SHY524297 SRQ524297:SRU524297 TBM524297:TBQ524297 TLI524297:TLM524297 TVE524297:TVI524297 UFA524297:UFE524297 UOW524297:UPA524297 UYS524297:UYW524297 VIO524297:VIS524297 VSK524297:VSO524297 WCG524297:WCK524297 WMC524297:WMG524297 WVY524297:WWC524297 Q589832:U589832 JM589833:JQ589833 TI589833:TM589833 ADE589833:ADI589833 ANA589833:ANE589833 AWW589833:AXA589833 BGS589833:BGW589833 BQO589833:BQS589833 CAK589833:CAO589833 CKG589833:CKK589833 CUC589833:CUG589833 DDY589833:DEC589833 DNU589833:DNY589833 DXQ589833:DXU589833 EHM589833:EHQ589833 ERI589833:ERM589833 FBE589833:FBI589833 FLA589833:FLE589833 FUW589833:FVA589833 GES589833:GEW589833 GOO589833:GOS589833 GYK589833:GYO589833 HIG589833:HIK589833 HSC589833:HSG589833 IBY589833:ICC589833 ILU589833:ILY589833 IVQ589833:IVU589833 JFM589833:JFQ589833 JPI589833:JPM589833 JZE589833:JZI589833 KJA589833:KJE589833 KSW589833:KTA589833 LCS589833:LCW589833 LMO589833:LMS589833 LWK589833:LWO589833 MGG589833:MGK589833 MQC589833:MQG589833 MZY589833:NAC589833 NJU589833:NJY589833 NTQ589833:NTU589833 ODM589833:ODQ589833 ONI589833:ONM589833 OXE589833:OXI589833 PHA589833:PHE589833 PQW589833:PRA589833 QAS589833:QAW589833 QKO589833:QKS589833 QUK589833:QUO589833 REG589833:REK589833 ROC589833:ROG589833 RXY589833:RYC589833 SHU589833:SHY589833 SRQ589833:SRU589833 TBM589833:TBQ589833 TLI589833:TLM589833 TVE589833:TVI589833 UFA589833:UFE589833 UOW589833:UPA589833 UYS589833:UYW589833 VIO589833:VIS589833 VSK589833:VSO589833 WCG589833:WCK589833 WMC589833:WMG589833 WVY589833:WWC589833 Q655368:U655368 JM655369:JQ655369 TI655369:TM655369 ADE655369:ADI655369 ANA655369:ANE655369 AWW655369:AXA655369 BGS655369:BGW655369 BQO655369:BQS655369 CAK655369:CAO655369 CKG655369:CKK655369 CUC655369:CUG655369 DDY655369:DEC655369 DNU655369:DNY655369 DXQ655369:DXU655369 EHM655369:EHQ655369 ERI655369:ERM655369 FBE655369:FBI655369 FLA655369:FLE655369 FUW655369:FVA655369 GES655369:GEW655369 GOO655369:GOS655369 GYK655369:GYO655369 HIG655369:HIK655369 HSC655369:HSG655369 IBY655369:ICC655369 ILU655369:ILY655369 IVQ655369:IVU655369 JFM655369:JFQ655369 JPI655369:JPM655369 JZE655369:JZI655369 KJA655369:KJE655369 KSW655369:KTA655369 LCS655369:LCW655369 LMO655369:LMS655369 LWK655369:LWO655369 MGG655369:MGK655369 MQC655369:MQG655369 MZY655369:NAC655369 NJU655369:NJY655369 NTQ655369:NTU655369 ODM655369:ODQ655369 ONI655369:ONM655369 OXE655369:OXI655369 PHA655369:PHE655369 PQW655369:PRA655369 QAS655369:QAW655369 QKO655369:QKS655369 QUK655369:QUO655369 REG655369:REK655369 ROC655369:ROG655369 RXY655369:RYC655369 SHU655369:SHY655369 SRQ655369:SRU655369 TBM655369:TBQ655369 TLI655369:TLM655369 TVE655369:TVI655369 UFA655369:UFE655369 UOW655369:UPA655369 UYS655369:UYW655369 VIO655369:VIS655369 VSK655369:VSO655369 WCG655369:WCK655369 WMC655369:WMG655369 WVY655369:WWC655369 Q720904:U720904 JM720905:JQ720905 TI720905:TM720905 ADE720905:ADI720905 ANA720905:ANE720905 AWW720905:AXA720905 BGS720905:BGW720905 BQO720905:BQS720905 CAK720905:CAO720905 CKG720905:CKK720905 CUC720905:CUG720905 DDY720905:DEC720905 DNU720905:DNY720905 DXQ720905:DXU720905 EHM720905:EHQ720905 ERI720905:ERM720905 FBE720905:FBI720905 FLA720905:FLE720905 FUW720905:FVA720905 GES720905:GEW720905 GOO720905:GOS720905 GYK720905:GYO720905 HIG720905:HIK720905 HSC720905:HSG720905 IBY720905:ICC720905 ILU720905:ILY720905 IVQ720905:IVU720905 JFM720905:JFQ720905 JPI720905:JPM720905 JZE720905:JZI720905 KJA720905:KJE720905 KSW720905:KTA720905 LCS720905:LCW720905 LMO720905:LMS720905 LWK720905:LWO720905 MGG720905:MGK720905 MQC720905:MQG720905 MZY720905:NAC720905 NJU720905:NJY720905 NTQ720905:NTU720905 ODM720905:ODQ720905 ONI720905:ONM720905 OXE720905:OXI720905 PHA720905:PHE720905 PQW720905:PRA720905 QAS720905:QAW720905 QKO720905:QKS720905 QUK720905:QUO720905 REG720905:REK720905 ROC720905:ROG720905 RXY720905:RYC720905 SHU720905:SHY720905 SRQ720905:SRU720905 TBM720905:TBQ720905 TLI720905:TLM720905 TVE720905:TVI720905 UFA720905:UFE720905 UOW720905:UPA720905 UYS720905:UYW720905 VIO720905:VIS720905 VSK720905:VSO720905 WCG720905:WCK720905 WMC720905:WMG720905 WVY720905:WWC720905 Q786440:U786440 JM786441:JQ786441 TI786441:TM786441 ADE786441:ADI786441 ANA786441:ANE786441 AWW786441:AXA786441 BGS786441:BGW786441 BQO786441:BQS786441 CAK786441:CAO786441 CKG786441:CKK786441 CUC786441:CUG786441 DDY786441:DEC786441 DNU786441:DNY786441 DXQ786441:DXU786441 EHM786441:EHQ786441 ERI786441:ERM786441 FBE786441:FBI786441 FLA786441:FLE786441 FUW786441:FVA786441 GES786441:GEW786441 GOO786441:GOS786441 GYK786441:GYO786441 HIG786441:HIK786441 HSC786441:HSG786441 IBY786441:ICC786441 ILU786441:ILY786441 IVQ786441:IVU786441 JFM786441:JFQ786441 JPI786441:JPM786441 JZE786441:JZI786441 KJA786441:KJE786441 KSW786441:KTA786441 LCS786441:LCW786441 LMO786441:LMS786441 LWK786441:LWO786441 MGG786441:MGK786441 MQC786441:MQG786441 MZY786441:NAC786441 NJU786441:NJY786441 NTQ786441:NTU786441 ODM786441:ODQ786441 ONI786441:ONM786441 OXE786441:OXI786441 PHA786441:PHE786441 PQW786441:PRA786441 QAS786441:QAW786441 QKO786441:QKS786441 QUK786441:QUO786441 REG786441:REK786441 ROC786441:ROG786441 RXY786441:RYC786441 SHU786441:SHY786441 SRQ786441:SRU786441 TBM786441:TBQ786441 TLI786441:TLM786441 TVE786441:TVI786441 UFA786441:UFE786441 UOW786441:UPA786441 UYS786441:UYW786441 VIO786441:VIS786441 VSK786441:VSO786441 WCG786441:WCK786441 WMC786441:WMG786441 WVY786441:WWC786441 Q851976:U851976 JM851977:JQ851977 TI851977:TM851977 ADE851977:ADI851977 ANA851977:ANE851977 AWW851977:AXA851977 BGS851977:BGW851977 BQO851977:BQS851977 CAK851977:CAO851977 CKG851977:CKK851977 CUC851977:CUG851977 DDY851977:DEC851977 DNU851977:DNY851977 DXQ851977:DXU851977 EHM851977:EHQ851977 ERI851977:ERM851977 FBE851977:FBI851977 FLA851977:FLE851977 FUW851977:FVA851977 GES851977:GEW851977 GOO851977:GOS851977 GYK851977:GYO851977 HIG851977:HIK851977 HSC851977:HSG851977 IBY851977:ICC851977 ILU851977:ILY851977 IVQ851977:IVU851977 JFM851977:JFQ851977 JPI851977:JPM851977 JZE851977:JZI851977 KJA851977:KJE851977 KSW851977:KTA851977 LCS851977:LCW851977 LMO851977:LMS851977 LWK851977:LWO851977 MGG851977:MGK851977 MQC851977:MQG851977 MZY851977:NAC851977 NJU851977:NJY851977 NTQ851977:NTU851977 ODM851977:ODQ851977 ONI851977:ONM851977 OXE851977:OXI851977 PHA851977:PHE851977 PQW851977:PRA851977 QAS851977:QAW851977 QKO851977:QKS851977 QUK851977:QUO851977 REG851977:REK851977 ROC851977:ROG851977 RXY851977:RYC851977 SHU851977:SHY851977 SRQ851977:SRU851977 TBM851977:TBQ851977 TLI851977:TLM851977 TVE851977:TVI851977 UFA851977:UFE851977 UOW851977:UPA851977 UYS851977:UYW851977 VIO851977:VIS851977 VSK851977:VSO851977 WCG851977:WCK851977 WMC851977:WMG851977 WVY851977:WWC851977 Q917512:U917512 JM917513:JQ917513 TI917513:TM917513 ADE917513:ADI917513 ANA917513:ANE917513 AWW917513:AXA917513 BGS917513:BGW917513 BQO917513:BQS917513 CAK917513:CAO917513 CKG917513:CKK917513 CUC917513:CUG917513 DDY917513:DEC917513 DNU917513:DNY917513 DXQ917513:DXU917513 EHM917513:EHQ917513 ERI917513:ERM917513 FBE917513:FBI917513 FLA917513:FLE917513 FUW917513:FVA917513 GES917513:GEW917513 GOO917513:GOS917513 GYK917513:GYO917513 HIG917513:HIK917513 HSC917513:HSG917513 IBY917513:ICC917513 ILU917513:ILY917513 IVQ917513:IVU917513 JFM917513:JFQ917513 JPI917513:JPM917513 JZE917513:JZI917513 KJA917513:KJE917513 KSW917513:KTA917513 LCS917513:LCW917513 LMO917513:LMS917513 LWK917513:LWO917513 MGG917513:MGK917513 MQC917513:MQG917513 MZY917513:NAC917513 NJU917513:NJY917513 NTQ917513:NTU917513 ODM917513:ODQ917513 ONI917513:ONM917513 OXE917513:OXI917513 PHA917513:PHE917513 PQW917513:PRA917513 QAS917513:QAW917513 QKO917513:QKS917513 QUK917513:QUO917513 REG917513:REK917513 ROC917513:ROG917513 RXY917513:RYC917513 SHU917513:SHY917513 SRQ917513:SRU917513 TBM917513:TBQ917513 TLI917513:TLM917513 TVE917513:TVI917513 UFA917513:UFE917513 UOW917513:UPA917513 UYS917513:UYW917513 VIO917513:VIS917513 VSK917513:VSO917513 WCG917513:WCK917513 WMC917513:WMG917513 WVY917513:WWC917513 Q983048:U983048 JM983049:JQ983049 TI983049:TM983049 ADE983049:ADI983049 ANA983049:ANE983049 AWW983049:AXA983049 BGS983049:BGW983049 BQO983049:BQS983049 CAK983049:CAO983049 CKG983049:CKK983049 CUC983049:CUG983049 DDY983049:DEC983049 DNU983049:DNY983049 DXQ983049:DXU983049 EHM983049:EHQ983049 ERI983049:ERM983049 FBE983049:FBI983049 FLA983049:FLE983049 FUW983049:FVA983049 GES983049:GEW983049 GOO983049:GOS983049 GYK983049:GYO983049 HIG983049:HIK983049 HSC983049:HSG983049 IBY983049:ICC983049 ILU983049:ILY983049 IVQ983049:IVU983049 JFM983049:JFQ983049 JPI983049:JPM983049 JZE983049:JZI983049 KJA983049:KJE983049 KSW983049:KTA983049 LCS983049:LCW983049 LMO983049:LMS983049 LWK983049:LWO983049 MGG983049:MGK983049 MQC983049:MQG983049 MZY983049:NAC983049 NJU983049:NJY983049 NTQ983049:NTU983049 ODM983049:ODQ983049 ONI983049:ONM983049 OXE983049:OXI983049 PHA983049:PHE983049 PQW983049:PRA983049 QAS983049:QAW983049 QKO983049:QKS983049 QUK983049:QUO983049 REG983049:REK983049 ROC983049:ROG983049 RXY983049:RYC983049 SHU983049:SHY983049 SRQ983049:SRU983049 TBM983049:TBQ983049 TLI983049:TLM983049 TVE983049:TVI983049 UFA983049:UFE983049 UOW983049:UPA983049 UYS983049:UYW983049 VIO983049:VIS983049 VSK983049:VSO983049 WCG983049:WCK983049 WMC983049:WMG983049 WVY983049:WWC983049" xr:uid="{00000000-0002-0000-0400-000004000000}">
      <formula1>$AC$7:$AC$8</formula1>
    </dataValidation>
    <dataValidation type="list" allowBlank="1" showInputMessage="1" showErrorMessage="1" sqref="X7:Y7 JO7:JP7 TK7:TL7 ADG7:ADH7 ANC7:AND7 AWY7:AWZ7 BGU7:BGV7 BQQ7:BQR7 CAM7:CAN7 CKI7:CKJ7 CUE7:CUF7 DEA7:DEB7 DNW7:DNX7 DXS7:DXT7 EHO7:EHP7 ERK7:ERL7 FBG7:FBH7 FLC7:FLD7 FUY7:FUZ7 GEU7:GEV7 GOQ7:GOR7 GYM7:GYN7 HII7:HIJ7 HSE7:HSF7 ICA7:ICB7 ILW7:ILX7 IVS7:IVT7 JFO7:JFP7 JPK7:JPL7 JZG7:JZH7 KJC7:KJD7 KSY7:KSZ7 LCU7:LCV7 LMQ7:LMR7 LWM7:LWN7 MGI7:MGJ7 MQE7:MQF7 NAA7:NAB7 NJW7:NJX7 NTS7:NTT7 ODO7:ODP7 ONK7:ONL7 OXG7:OXH7 PHC7:PHD7 PQY7:PQZ7 QAU7:QAV7 QKQ7:QKR7 QUM7:QUN7 REI7:REJ7 ROE7:ROF7 RYA7:RYB7 SHW7:SHX7 SRS7:SRT7 TBO7:TBP7 TLK7:TLL7 TVG7:TVH7 UFC7:UFD7 UOY7:UOZ7 UYU7:UYV7 VIQ7:VIR7 VSM7:VSN7 WCI7:WCJ7 WME7:WMF7 WWA7:WWB7 S65543:T65543 JO65544:JP65544 TK65544:TL65544 ADG65544:ADH65544 ANC65544:AND65544 AWY65544:AWZ65544 BGU65544:BGV65544 BQQ65544:BQR65544 CAM65544:CAN65544 CKI65544:CKJ65544 CUE65544:CUF65544 DEA65544:DEB65544 DNW65544:DNX65544 DXS65544:DXT65544 EHO65544:EHP65544 ERK65544:ERL65544 FBG65544:FBH65544 FLC65544:FLD65544 FUY65544:FUZ65544 GEU65544:GEV65544 GOQ65544:GOR65544 GYM65544:GYN65544 HII65544:HIJ65544 HSE65544:HSF65544 ICA65544:ICB65544 ILW65544:ILX65544 IVS65544:IVT65544 JFO65544:JFP65544 JPK65544:JPL65544 JZG65544:JZH65544 KJC65544:KJD65544 KSY65544:KSZ65544 LCU65544:LCV65544 LMQ65544:LMR65544 LWM65544:LWN65544 MGI65544:MGJ65544 MQE65544:MQF65544 NAA65544:NAB65544 NJW65544:NJX65544 NTS65544:NTT65544 ODO65544:ODP65544 ONK65544:ONL65544 OXG65544:OXH65544 PHC65544:PHD65544 PQY65544:PQZ65544 QAU65544:QAV65544 QKQ65544:QKR65544 QUM65544:QUN65544 REI65544:REJ65544 ROE65544:ROF65544 RYA65544:RYB65544 SHW65544:SHX65544 SRS65544:SRT65544 TBO65544:TBP65544 TLK65544:TLL65544 TVG65544:TVH65544 UFC65544:UFD65544 UOY65544:UOZ65544 UYU65544:UYV65544 VIQ65544:VIR65544 VSM65544:VSN65544 WCI65544:WCJ65544 WME65544:WMF65544 WWA65544:WWB65544 S131079:T131079 JO131080:JP131080 TK131080:TL131080 ADG131080:ADH131080 ANC131080:AND131080 AWY131080:AWZ131080 BGU131080:BGV131080 BQQ131080:BQR131080 CAM131080:CAN131080 CKI131080:CKJ131080 CUE131080:CUF131080 DEA131080:DEB131080 DNW131080:DNX131080 DXS131080:DXT131080 EHO131080:EHP131080 ERK131080:ERL131080 FBG131080:FBH131080 FLC131080:FLD131080 FUY131080:FUZ131080 GEU131080:GEV131080 GOQ131080:GOR131080 GYM131080:GYN131080 HII131080:HIJ131080 HSE131080:HSF131080 ICA131080:ICB131080 ILW131080:ILX131080 IVS131080:IVT131080 JFO131080:JFP131080 JPK131080:JPL131080 JZG131080:JZH131080 KJC131080:KJD131080 KSY131080:KSZ131080 LCU131080:LCV131080 LMQ131080:LMR131080 LWM131080:LWN131080 MGI131080:MGJ131080 MQE131080:MQF131080 NAA131080:NAB131080 NJW131080:NJX131080 NTS131080:NTT131080 ODO131080:ODP131080 ONK131080:ONL131080 OXG131080:OXH131080 PHC131080:PHD131080 PQY131080:PQZ131080 QAU131080:QAV131080 QKQ131080:QKR131080 QUM131080:QUN131080 REI131080:REJ131080 ROE131080:ROF131080 RYA131080:RYB131080 SHW131080:SHX131080 SRS131080:SRT131080 TBO131080:TBP131080 TLK131080:TLL131080 TVG131080:TVH131080 UFC131080:UFD131080 UOY131080:UOZ131080 UYU131080:UYV131080 VIQ131080:VIR131080 VSM131080:VSN131080 WCI131080:WCJ131080 WME131080:WMF131080 WWA131080:WWB131080 S196615:T196615 JO196616:JP196616 TK196616:TL196616 ADG196616:ADH196616 ANC196616:AND196616 AWY196616:AWZ196616 BGU196616:BGV196616 BQQ196616:BQR196616 CAM196616:CAN196616 CKI196616:CKJ196616 CUE196616:CUF196616 DEA196616:DEB196616 DNW196616:DNX196616 DXS196616:DXT196616 EHO196616:EHP196616 ERK196616:ERL196616 FBG196616:FBH196616 FLC196616:FLD196616 FUY196616:FUZ196616 GEU196616:GEV196616 GOQ196616:GOR196616 GYM196616:GYN196616 HII196616:HIJ196616 HSE196616:HSF196616 ICA196616:ICB196616 ILW196616:ILX196616 IVS196616:IVT196616 JFO196616:JFP196616 JPK196616:JPL196616 JZG196616:JZH196616 KJC196616:KJD196616 KSY196616:KSZ196616 LCU196616:LCV196616 LMQ196616:LMR196616 LWM196616:LWN196616 MGI196616:MGJ196616 MQE196616:MQF196616 NAA196616:NAB196616 NJW196616:NJX196616 NTS196616:NTT196616 ODO196616:ODP196616 ONK196616:ONL196616 OXG196616:OXH196616 PHC196616:PHD196616 PQY196616:PQZ196616 QAU196616:QAV196616 QKQ196616:QKR196616 QUM196616:QUN196616 REI196616:REJ196616 ROE196616:ROF196616 RYA196616:RYB196616 SHW196616:SHX196616 SRS196616:SRT196616 TBO196616:TBP196616 TLK196616:TLL196616 TVG196616:TVH196616 UFC196616:UFD196616 UOY196616:UOZ196616 UYU196616:UYV196616 VIQ196616:VIR196616 VSM196616:VSN196616 WCI196616:WCJ196616 WME196616:WMF196616 WWA196616:WWB196616 S262151:T262151 JO262152:JP262152 TK262152:TL262152 ADG262152:ADH262152 ANC262152:AND262152 AWY262152:AWZ262152 BGU262152:BGV262152 BQQ262152:BQR262152 CAM262152:CAN262152 CKI262152:CKJ262152 CUE262152:CUF262152 DEA262152:DEB262152 DNW262152:DNX262152 DXS262152:DXT262152 EHO262152:EHP262152 ERK262152:ERL262152 FBG262152:FBH262152 FLC262152:FLD262152 FUY262152:FUZ262152 GEU262152:GEV262152 GOQ262152:GOR262152 GYM262152:GYN262152 HII262152:HIJ262152 HSE262152:HSF262152 ICA262152:ICB262152 ILW262152:ILX262152 IVS262152:IVT262152 JFO262152:JFP262152 JPK262152:JPL262152 JZG262152:JZH262152 KJC262152:KJD262152 KSY262152:KSZ262152 LCU262152:LCV262152 LMQ262152:LMR262152 LWM262152:LWN262152 MGI262152:MGJ262152 MQE262152:MQF262152 NAA262152:NAB262152 NJW262152:NJX262152 NTS262152:NTT262152 ODO262152:ODP262152 ONK262152:ONL262152 OXG262152:OXH262152 PHC262152:PHD262152 PQY262152:PQZ262152 QAU262152:QAV262152 QKQ262152:QKR262152 QUM262152:QUN262152 REI262152:REJ262152 ROE262152:ROF262152 RYA262152:RYB262152 SHW262152:SHX262152 SRS262152:SRT262152 TBO262152:TBP262152 TLK262152:TLL262152 TVG262152:TVH262152 UFC262152:UFD262152 UOY262152:UOZ262152 UYU262152:UYV262152 VIQ262152:VIR262152 VSM262152:VSN262152 WCI262152:WCJ262152 WME262152:WMF262152 WWA262152:WWB262152 S327687:T327687 JO327688:JP327688 TK327688:TL327688 ADG327688:ADH327688 ANC327688:AND327688 AWY327688:AWZ327688 BGU327688:BGV327688 BQQ327688:BQR327688 CAM327688:CAN327688 CKI327688:CKJ327688 CUE327688:CUF327688 DEA327688:DEB327688 DNW327688:DNX327688 DXS327688:DXT327688 EHO327688:EHP327688 ERK327688:ERL327688 FBG327688:FBH327688 FLC327688:FLD327688 FUY327688:FUZ327688 GEU327688:GEV327688 GOQ327688:GOR327688 GYM327688:GYN327688 HII327688:HIJ327688 HSE327688:HSF327688 ICA327688:ICB327688 ILW327688:ILX327688 IVS327688:IVT327688 JFO327688:JFP327688 JPK327688:JPL327688 JZG327688:JZH327688 KJC327688:KJD327688 KSY327688:KSZ327688 LCU327688:LCV327688 LMQ327688:LMR327688 LWM327688:LWN327688 MGI327688:MGJ327688 MQE327688:MQF327688 NAA327688:NAB327688 NJW327688:NJX327688 NTS327688:NTT327688 ODO327688:ODP327688 ONK327688:ONL327688 OXG327688:OXH327688 PHC327688:PHD327688 PQY327688:PQZ327688 QAU327688:QAV327688 QKQ327688:QKR327688 QUM327688:QUN327688 REI327688:REJ327688 ROE327688:ROF327688 RYA327688:RYB327688 SHW327688:SHX327688 SRS327688:SRT327688 TBO327688:TBP327688 TLK327688:TLL327688 TVG327688:TVH327688 UFC327688:UFD327688 UOY327688:UOZ327688 UYU327688:UYV327688 VIQ327688:VIR327688 VSM327688:VSN327688 WCI327688:WCJ327688 WME327688:WMF327688 WWA327688:WWB327688 S393223:T393223 JO393224:JP393224 TK393224:TL393224 ADG393224:ADH393224 ANC393224:AND393224 AWY393224:AWZ393224 BGU393224:BGV393224 BQQ393224:BQR393224 CAM393224:CAN393224 CKI393224:CKJ393224 CUE393224:CUF393224 DEA393224:DEB393224 DNW393224:DNX393224 DXS393224:DXT393224 EHO393224:EHP393224 ERK393224:ERL393224 FBG393224:FBH393224 FLC393224:FLD393224 FUY393224:FUZ393224 GEU393224:GEV393224 GOQ393224:GOR393224 GYM393224:GYN393224 HII393224:HIJ393224 HSE393224:HSF393224 ICA393224:ICB393224 ILW393224:ILX393224 IVS393224:IVT393224 JFO393224:JFP393224 JPK393224:JPL393224 JZG393224:JZH393224 KJC393224:KJD393224 KSY393224:KSZ393224 LCU393224:LCV393224 LMQ393224:LMR393224 LWM393224:LWN393224 MGI393224:MGJ393224 MQE393224:MQF393224 NAA393224:NAB393224 NJW393224:NJX393224 NTS393224:NTT393224 ODO393224:ODP393224 ONK393224:ONL393224 OXG393224:OXH393224 PHC393224:PHD393224 PQY393224:PQZ393224 QAU393224:QAV393224 QKQ393224:QKR393224 QUM393224:QUN393224 REI393224:REJ393224 ROE393224:ROF393224 RYA393224:RYB393224 SHW393224:SHX393224 SRS393224:SRT393224 TBO393224:TBP393224 TLK393224:TLL393224 TVG393224:TVH393224 UFC393224:UFD393224 UOY393224:UOZ393224 UYU393224:UYV393224 VIQ393224:VIR393224 VSM393224:VSN393224 WCI393224:WCJ393224 WME393224:WMF393224 WWA393224:WWB393224 S458759:T458759 JO458760:JP458760 TK458760:TL458760 ADG458760:ADH458760 ANC458760:AND458760 AWY458760:AWZ458760 BGU458760:BGV458760 BQQ458760:BQR458760 CAM458760:CAN458760 CKI458760:CKJ458760 CUE458760:CUF458760 DEA458760:DEB458760 DNW458760:DNX458760 DXS458760:DXT458760 EHO458760:EHP458760 ERK458760:ERL458760 FBG458760:FBH458760 FLC458760:FLD458760 FUY458760:FUZ458760 GEU458760:GEV458760 GOQ458760:GOR458760 GYM458760:GYN458760 HII458760:HIJ458760 HSE458760:HSF458760 ICA458760:ICB458760 ILW458760:ILX458760 IVS458760:IVT458760 JFO458760:JFP458760 JPK458760:JPL458760 JZG458760:JZH458760 KJC458760:KJD458760 KSY458760:KSZ458760 LCU458760:LCV458760 LMQ458760:LMR458760 LWM458760:LWN458760 MGI458760:MGJ458760 MQE458760:MQF458760 NAA458760:NAB458760 NJW458760:NJX458760 NTS458760:NTT458760 ODO458760:ODP458760 ONK458760:ONL458760 OXG458760:OXH458760 PHC458760:PHD458760 PQY458760:PQZ458760 QAU458760:QAV458760 QKQ458760:QKR458760 QUM458760:QUN458760 REI458760:REJ458760 ROE458760:ROF458760 RYA458760:RYB458760 SHW458760:SHX458760 SRS458760:SRT458760 TBO458760:TBP458760 TLK458760:TLL458760 TVG458760:TVH458760 UFC458760:UFD458760 UOY458760:UOZ458760 UYU458760:UYV458760 VIQ458760:VIR458760 VSM458760:VSN458760 WCI458760:WCJ458760 WME458760:WMF458760 WWA458760:WWB458760 S524295:T524295 JO524296:JP524296 TK524296:TL524296 ADG524296:ADH524296 ANC524296:AND524296 AWY524296:AWZ524296 BGU524296:BGV524296 BQQ524296:BQR524296 CAM524296:CAN524296 CKI524296:CKJ524296 CUE524296:CUF524296 DEA524296:DEB524296 DNW524296:DNX524296 DXS524296:DXT524296 EHO524296:EHP524296 ERK524296:ERL524296 FBG524296:FBH524296 FLC524296:FLD524296 FUY524296:FUZ524296 GEU524296:GEV524296 GOQ524296:GOR524296 GYM524296:GYN524296 HII524296:HIJ524296 HSE524296:HSF524296 ICA524296:ICB524296 ILW524296:ILX524296 IVS524296:IVT524296 JFO524296:JFP524296 JPK524296:JPL524296 JZG524296:JZH524296 KJC524296:KJD524296 KSY524296:KSZ524296 LCU524296:LCV524296 LMQ524296:LMR524296 LWM524296:LWN524296 MGI524296:MGJ524296 MQE524296:MQF524296 NAA524296:NAB524296 NJW524296:NJX524296 NTS524296:NTT524296 ODO524296:ODP524296 ONK524296:ONL524296 OXG524296:OXH524296 PHC524296:PHD524296 PQY524296:PQZ524296 QAU524296:QAV524296 QKQ524296:QKR524296 QUM524296:QUN524296 REI524296:REJ524296 ROE524296:ROF524296 RYA524296:RYB524296 SHW524296:SHX524296 SRS524296:SRT524296 TBO524296:TBP524296 TLK524296:TLL524296 TVG524296:TVH524296 UFC524296:UFD524296 UOY524296:UOZ524296 UYU524296:UYV524296 VIQ524296:VIR524296 VSM524296:VSN524296 WCI524296:WCJ524296 WME524296:WMF524296 WWA524296:WWB524296 S589831:T589831 JO589832:JP589832 TK589832:TL589832 ADG589832:ADH589832 ANC589832:AND589832 AWY589832:AWZ589832 BGU589832:BGV589832 BQQ589832:BQR589832 CAM589832:CAN589832 CKI589832:CKJ589832 CUE589832:CUF589832 DEA589832:DEB589832 DNW589832:DNX589832 DXS589832:DXT589832 EHO589832:EHP589832 ERK589832:ERL589832 FBG589832:FBH589832 FLC589832:FLD589832 FUY589832:FUZ589832 GEU589832:GEV589832 GOQ589832:GOR589832 GYM589832:GYN589832 HII589832:HIJ589832 HSE589832:HSF589832 ICA589832:ICB589832 ILW589832:ILX589832 IVS589832:IVT589832 JFO589832:JFP589832 JPK589832:JPL589832 JZG589832:JZH589832 KJC589832:KJD589832 KSY589832:KSZ589832 LCU589832:LCV589832 LMQ589832:LMR589832 LWM589832:LWN589832 MGI589832:MGJ589832 MQE589832:MQF589832 NAA589832:NAB589832 NJW589832:NJX589832 NTS589832:NTT589832 ODO589832:ODP589832 ONK589832:ONL589832 OXG589832:OXH589832 PHC589832:PHD589832 PQY589832:PQZ589832 QAU589832:QAV589832 QKQ589832:QKR589832 QUM589832:QUN589832 REI589832:REJ589832 ROE589832:ROF589832 RYA589832:RYB589832 SHW589832:SHX589832 SRS589832:SRT589832 TBO589832:TBP589832 TLK589832:TLL589832 TVG589832:TVH589832 UFC589832:UFD589832 UOY589832:UOZ589832 UYU589832:UYV589832 VIQ589832:VIR589832 VSM589832:VSN589832 WCI589832:WCJ589832 WME589832:WMF589832 WWA589832:WWB589832 S655367:T655367 JO655368:JP655368 TK655368:TL655368 ADG655368:ADH655368 ANC655368:AND655368 AWY655368:AWZ655368 BGU655368:BGV655368 BQQ655368:BQR655368 CAM655368:CAN655368 CKI655368:CKJ655368 CUE655368:CUF655368 DEA655368:DEB655368 DNW655368:DNX655368 DXS655368:DXT655368 EHO655368:EHP655368 ERK655368:ERL655368 FBG655368:FBH655368 FLC655368:FLD655368 FUY655368:FUZ655368 GEU655368:GEV655368 GOQ655368:GOR655368 GYM655368:GYN655368 HII655368:HIJ655368 HSE655368:HSF655368 ICA655368:ICB655368 ILW655368:ILX655368 IVS655368:IVT655368 JFO655368:JFP655368 JPK655368:JPL655368 JZG655368:JZH655368 KJC655368:KJD655368 KSY655368:KSZ655368 LCU655368:LCV655368 LMQ655368:LMR655368 LWM655368:LWN655368 MGI655368:MGJ655368 MQE655368:MQF655368 NAA655368:NAB655368 NJW655368:NJX655368 NTS655368:NTT655368 ODO655368:ODP655368 ONK655368:ONL655368 OXG655368:OXH655368 PHC655368:PHD655368 PQY655368:PQZ655368 QAU655368:QAV655368 QKQ655368:QKR655368 QUM655368:QUN655368 REI655368:REJ655368 ROE655368:ROF655368 RYA655368:RYB655368 SHW655368:SHX655368 SRS655368:SRT655368 TBO655368:TBP655368 TLK655368:TLL655368 TVG655368:TVH655368 UFC655368:UFD655368 UOY655368:UOZ655368 UYU655368:UYV655368 VIQ655368:VIR655368 VSM655368:VSN655368 WCI655368:WCJ655368 WME655368:WMF655368 WWA655368:WWB655368 S720903:T720903 JO720904:JP720904 TK720904:TL720904 ADG720904:ADH720904 ANC720904:AND720904 AWY720904:AWZ720904 BGU720904:BGV720904 BQQ720904:BQR720904 CAM720904:CAN720904 CKI720904:CKJ720904 CUE720904:CUF720904 DEA720904:DEB720904 DNW720904:DNX720904 DXS720904:DXT720904 EHO720904:EHP720904 ERK720904:ERL720904 FBG720904:FBH720904 FLC720904:FLD720904 FUY720904:FUZ720904 GEU720904:GEV720904 GOQ720904:GOR720904 GYM720904:GYN720904 HII720904:HIJ720904 HSE720904:HSF720904 ICA720904:ICB720904 ILW720904:ILX720904 IVS720904:IVT720904 JFO720904:JFP720904 JPK720904:JPL720904 JZG720904:JZH720904 KJC720904:KJD720904 KSY720904:KSZ720904 LCU720904:LCV720904 LMQ720904:LMR720904 LWM720904:LWN720904 MGI720904:MGJ720904 MQE720904:MQF720904 NAA720904:NAB720904 NJW720904:NJX720904 NTS720904:NTT720904 ODO720904:ODP720904 ONK720904:ONL720904 OXG720904:OXH720904 PHC720904:PHD720904 PQY720904:PQZ720904 QAU720904:QAV720904 QKQ720904:QKR720904 QUM720904:QUN720904 REI720904:REJ720904 ROE720904:ROF720904 RYA720904:RYB720904 SHW720904:SHX720904 SRS720904:SRT720904 TBO720904:TBP720904 TLK720904:TLL720904 TVG720904:TVH720904 UFC720904:UFD720904 UOY720904:UOZ720904 UYU720904:UYV720904 VIQ720904:VIR720904 VSM720904:VSN720904 WCI720904:WCJ720904 WME720904:WMF720904 WWA720904:WWB720904 S786439:T786439 JO786440:JP786440 TK786440:TL786440 ADG786440:ADH786440 ANC786440:AND786440 AWY786440:AWZ786440 BGU786440:BGV786440 BQQ786440:BQR786440 CAM786440:CAN786440 CKI786440:CKJ786440 CUE786440:CUF786440 DEA786440:DEB786440 DNW786440:DNX786440 DXS786440:DXT786440 EHO786440:EHP786440 ERK786440:ERL786440 FBG786440:FBH786440 FLC786440:FLD786440 FUY786440:FUZ786440 GEU786440:GEV786440 GOQ786440:GOR786440 GYM786440:GYN786440 HII786440:HIJ786440 HSE786440:HSF786440 ICA786440:ICB786440 ILW786440:ILX786440 IVS786440:IVT786440 JFO786440:JFP786440 JPK786440:JPL786440 JZG786440:JZH786440 KJC786440:KJD786440 KSY786440:KSZ786440 LCU786440:LCV786440 LMQ786440:LMR786440 LWM786440:LWN786440 MGI786440:MGJ786440 MQE786440:MQF786440 NAA786440:NAB786440 NJW786440:NJX786440 NTS786440:NTT786440 ODO786440:ODP786440 ONK786440:ONL786440 OXG786440:OXH786440 PHC786440:PHD786440 PQY786440:PQZ786440 QAU786440:QAV786440 QKQ786440:QKR786440 QUM786440:QUN786440 REI786440:REJ786440 ROE786440:ROF786440 RYA786440:RYB786440 SHW786440:SHX786440 SRS786440:SRT786440 TBO786440:TBP786440 TLK786440:TLL786440 TVG786440:TVH786440 UFC786440:UFD786440 UOY786440:UOZ786440 UYU786440:UYV786440 VIQ786440:VIR786440 VSM786440:VSN786440 WCI786440:WCJ786440 WME786440:WMF786440 WWA786440:WWB786440 S851975:T851975 JO851976:JP851976 TK851976:TL851976 ADG851976:ADH851976 ANC851976:AND851976 AWY851976:AWZ851976 BGU851976:BGV851976 BQQ851976:BQR851976 CAM851976:CAN851976 CKI851976:CKJ851976 CUE851976:CUF851976 DEA851976:DEB851976 DNW851976:DNX851976 DXS851976:DXT851976 EHO851976:EHP851976 ERK851976:ERL851976 FBG851976:FBH851976 FLC851976:FLD851976 FUY851976:FUZ851976 GEU851976:GEV851976 GOQ851976:GOR851976 GYM851976:GYN851976 HII851976:HIJ851976 HSE851976:HSF851976 ICA851976:ICB851976 ILW851976:ILX851976 IVS851976:IVT851976 JFO851976:JFP851976 JPK851976:JPL851976 JZG851976:JZH851976 KJC851976:KJD851976 KSY851976:KSZ851976 LCU851976:LCV851976 LMQ851976:LMR851976 LWM851976:LWN851976 MGI851976:MGJ851976 MQE851976:MQF851976 NAA851976:NAB851976 NJW851976:NJX851976 NTS851976:NTT851976 ODO851976:ODP851976 ONK851976:ONL851976 OXG851976:OXH851976 PHC851976:PHD851976 PQY851976:PQZ851976 QAU851976:QAV851976 QKQ851976:QKR851976 QUM851976:QUN851976 REI851976:REJ851976 ROE851976:ROF851976 RYA851976:RYB851976 SHW851976:SHX851976 SRS851976:SRT851976 TBO851976:TBP851976 TLK851976:TLL851976 TVG851976:TVH851976 UFC851976:UFD851976 UOY851976:UOZ851976 UYU851976:UYV851976 VIQ851976:VIR851976 VSM851976:VSN851976 WCI851976:WCJ851976 WME851976:WMF851976 WWA851976:WWB851976 S917511:T917511 JO917512:JP917512 TK917512:TL917512 ADG917512:ADH917512 ANC917512:AND917512 AWY917512:AWZ917512 BGU917512:BGV917512 BQQ917512:BQR917512 CAM917512:CAN917512 CKI917512:CKJ917512 CUE917512:CUF917512 DEA917512:DEB917512 DNW917512:DNX917512 DXS917512:DXT917512 EHO917512:EHP917512 ERK917512:ERL917512 FBG917512:FBH917512 FLC917512:FLD917512 FUY917512:FUZ917512 GEU917512:GEV917512 GOQ917512:GOR917512 GYM917512:GYN917512 HII917512:HIJ917512 HSE917512:HSF917512 ICA917512:ICB917512 ILW917512:ILX917512 IVS917512:IVT917512 JFO917512:JFP917512 JPK917512:JPL917512 JZG917512:JZH917512 KJC917512:KJD917512 KSY917512:KSZ917512 LCU917512:LCV917512 LMQ917512:LMR917512 LWM917512:LWN917512 MGI917512:MGJ917512 MQE917512:MQF917512 NAA917512:NAB917512 NJW917512:NJX917512 NTS917512:NTT917512 ODO917512:ODP917512 ONK917512:ONL917512 OXG917512:OXH917512 PHC917512:PHD917512 PQY917512:PQZ917512 QAU917512:QAV917512 QKQ917512:QKR917512 QUM917512:QUN917512 REI917512:REJ917512 ROE917512:ROF917512 RYA917512:RYB917512 SHW917512:SHX917512 SRS917512:SRT917512 TBO917512:TBP917512 TLK917512:TLL917512 TVG917512:TVH917512 UFC917512:UFD917512 UOY917512:UOZ917512 UYU917512:UYV917512 VIQ917512:VIR917512 VSM917512:VSN917512 WCI917512:WCJ917512 WME917512:WMF917512 WWA917512:WWB917512 S983047:T983047 JO983048:JP983048 TK983048:TL983048 ADG983048:ADH983048 ANC983048:AND983048 AWY983048:AWZ983048 BGU983048:BGV983048 BQQ983048:BQR983048 CAM983048:CAN983048 CKI983048:CKJ983048 CUE983048:CUF983048 DEA983048:DEB983048 DNW983048:DNX983048 DXS983048:DXT983048 EHO983048:EHP983048 ERK983048:ERL983048 FBG983048:FBH983048 FLC983048:FLD983048 FUY983048:FUZ983048 GEU983048:GEV983048 GOQ983048:GOR983048 GYM983048:GYN983048 HII983048:HIJ983048 HSE983048:HSF983048 ICA983048:ICB983048 ILW983048:ILX983048 IVS983048:IVT983048 JFO983048:JFP983048 JPK983048:JPL983048 JZG983048:JZH983048 KJC983048:KJD983048 KSY983048:KSZ983048 LCU983048:LCV983048 LMQ983048:LMR983048 LWM983048:LWN983048 MGI983048:MGJ983048 MQE983048:MQF983048 NAA983048:NAB983048 NJW983048:NJX983048 NTS983048:NTT983048 ODO983048:ODP983048 ONK983048:ONL983048 OXG983048:OXH983048 PHC983048:PHD983048 PQY983048:PQZ983048 QAU983048:QAV983048 QKQ983048:QKR983048 QUM983048:QUN983048 REI983048:REJ983048 ROE983048:ROF983048 RYA983048:RYB983048 SHW983048:SHX983048 SRS983048:SRT983048 TBO983048:TBP983048 TLK983048:TLL983048 TVG983048:TVH983048 UFC983048:UFD983048 UOY983048:UOZ983048 UYU983048:UYV983048 VIQ983048:VIR983048 VSM983048:VSN983048 WCI983048:WCJ983048 WME983048:WMF983048 WWA983048:WWB983048" xr:uid="{00000000-0002-0000-0400-000005000000}">
      <formula1>$AB$7:$AB$9</formula1>
    </dataValidation>
    <dataValidation type="list" allowBlank="1" showInputMessage="1" sqref="E13:I13 R13 W65549 X131086 W131085 X196622 W196621 X262158 W262157 X327694 W327693 X393230 W393229 X458766 W458765 X524302 W524301 X589838 W589837 X655374 W655373 X720910 W720909 X786446 W786445 X851982 W851981 X917518 W917517 X983054 W983053 WWE983054:WWF983054 WMI983054:WMJ983054 WCM983054:WCN983054 VSQ983054:VSR983054 VIU983054:VIV983054 UYY983054:UYZ983054 UPC983054:UPD983054 UFG983054:UFH983054 TVK983054:TVL983054 TLO983054:TLP983054 TBS983054:TBT983054 SRW983054:SRX983054 SIA983054:SIB983054 RYE983054:RYF983054 ROI983054:ROJ983054 REM983054:REN983054 QUQ983054:QUR983054 QKU983054:QKV983054 QAY983054:QAZ983054 PRC983054:PRD983054 PHG983054:PHH983054 OXK983054:OXL983054 ONO983054:ONP983054 ODS983054:ODT983054 NTW983054:NTX983054 NKA983054:NKB983054 NAE983054:NAF983054 MQI983054:MQJ983054 MGM983054:MGN983054 LWQ983054:LWR983054 LMU983054:LMV983054 LCY983054:LCZ983054 KTC983054:KTD983054 KJG983054:KJH983054 JZK983054:JZL983054 JPO983054:JPP983054 JFS983054:JFT983054 IVW983054:IVX983054 IMA983054:IMB983054 ICE983054:ICF983054 HSI983054:HSJ983054 HIM983054:HIN983054 GYQ983054:GYR983054 GOU983054:GOV983054 GEY983054:GEZ983054 FVC983054:FVD983054 FLG983054:FLH983054 FBK983054:FBL983054 ERO983054:ERP983054 EHS983054:EHT983054 DXW983054:DXX983054 DOA983054:DOB983054 DEE983054:DEF983054 CUI983054:CUJ983054 CKM983054:CKN983054 CAQ983054:CAR983054 BQU983054:BQV983054 BGY983054:BGZ983054 AXC983054:AXD983054 ANG983054:ANH983054 ADK983054:ADL983054 TO983054:TP983054 JS983054:JT983054 WWE917518:WWF917518 WMI917518:WMJ917518 WCM917518:WCN917518 VSQ917518:VSR917518 VIU917518:VIV917518 UYY917518:UYZ917518 UPC917518:UPD917518 UFG917518:UFH917518 TVK917518:TVL917518 TLO917518:TLP917518 TBS917518:TBT917518 SRW917518:SRX917518 SIA917518:SIB917518 RYE917518:RYF917518 ROI917518:ROJ917518 REM917518:REN917518 QUQ917518:QUR917518 QKU917518:QKV917518 QAY917518:QAZ917518 PRC917518:PRD917518 PHG917518:PHH917518 OXK917518:OXL917518 ONO917518:ONP917518 ODS917518:ODT917518 NTW917518:NTX917518 NKA917518:NKB917518 NAE917518:NAF917518 MQI917518:MQJ917518 MGM917518:MGN917518 LWQ917518:LWR917518 LMU917518:LMV917518 LCY917518:LCZ917518 KTC917518:KTD917518 KJG917518:KJH917518 JZK917518:JZL917518 JPO917518:JPP917518 JFS917518:JFT917518 IVW917518:IVX917518 IMA917518:IMB917518 ICE917518:ICF917518 HSI917518:HSJ917518 HIM917518:HIN917518 GYQ917518:GYR917518 GOU917518:GOV917518 GEY917518:GEZ917518 FVC917518:FVD917518 FLG917518:FLH917518 FBK917518:FBL917518 ERO917518:ERP917518 EHS917518:EHT917518 DXW917518:DXX917518 DOA917518:DOB917518 DEE917518:DEF917518 CUI917518:CUJ917518 CKM917518:CKN917518 CAQ917518:CAR917518 BQU917518:BQV917518 BGY917518:BGZ917518 AXC917518:AXD917518 ANG917518:ANH917518 ADK917518:ADL917518 TO917518:TP917518 JS917518:JT917518 WWE851982:WWF851982 WMI851982:WMJ851982 WCM851982:WCN851982 VSQ851982:VSR851982 VIU851982:VIV851982 UYY851982:UYZ851982 UPC851982:UPD851982 UFG851982:UFH851982 TVK851982:TVL851982 TLO851982:TLP851982 TBS851982:TBT851982 SRW851982:SRX851982 SIA851982:SIB851982 RYE851982:RYF851982 ROI851982:ROJ851982 REM851982:REN851982 QUQ851982:QUR851982 QKU851982:QKV851982 QAY851982:QAZ851982 PRC851982:PRD851982 PHG851982:PHH851982 OXK851982:OXL851982 ONO851982:ONP851982 ODS851982:ODT851982 NTW851982:NTX851982 NKA851982:NKB851982 NAE851982:NAF851982 MQI851982:MQJ851982 MGM851982:MGN851982 LWQ851982:LWR851982 LMU851982:LMV851982 LCY851982:LCZ851982 KTC851982:KTD851982 KJG851982:KJH851982 JZK851982:JZL851982 JPO851982:JPP851982 JFS851982:JFT851982 IVW851982:IVX851982 IMA851982:IMB851982 ICE851982:ICF851982 HSI851982:HSJ851982 HIM851982:HIN851982 GYQ851982:GYR851982 GOU851982:GOV851982 GEY851982:GEZ851982 FVC851982:FVD851982 FLG851982:FLH851982 FBK851982:FBL851982 ERO851982:ERP851982 EHS851982:EHT851982 DXW851982:DXX851982 DOA851982:DOB851982 DEE851982:DEF851982 CUI851982:CUJ851982 CKM851982:CKN851982 CAQ851982:CAR851982 BQU851982:BQV851982 BGY851982:BGZ851982 AXC851982:AXD851982 ANG851982:ANH851982 ADK851982:ADL851982 TO851982:TP851982 JS851982:JT851982 WWE786446:WWF786446 WMI786446:WMJ786446 WCM786446:WCN786446 VSQ786446:VSR786446 VIU786446:VIV786446 UYY786446:UYZ786446 UPC786446:UPD786446 UFG786446:UFH786446 TVK786446:TVL786446 TLO786446:TLP786446 TBS786446:TBT786446 SRW786446:SRX786446 SIA786446:SIB786446 RYE786446:RYF786446 ROI786446:ROJ786446 REM786446:REN786446 QUQ786446:QUR786446 QKU786446:QKV786446 QAY786446:QAZ786446 PRC786446:PRD786446 PHG786446:PHH786446 OXK786446:OXL786446 ONO786446:ONP786446 ODS786446:ODT786446 NTW786446:NTX786446 NKA786446:NKB786446 NAE786446:NAF786446 MQI786446:MQJ786446 MGM786446:MGN786446 LWQ786446:LWR786446 LMU786446:LMV786446 LCY786446:LCZ786446 KTC786446:KTD786446 KJG786446:KJH786446 JZK786446:JZL786446 JPO786446:JPP786446 JFS786446:JFT786446 IVW786446:IVX786446 IMA786446:IMB786446 ICE786446:ICF786446 HSI786446:HSJ786446 HIM786446:HIN786446 GYQ786446:GYR786446 GOU786446:GOV786446 GEY786446:GEZ786446 FVC786446:FVD786446 FLG786446:FLH786446 FBK786446:FBL786446 ERO786446:ERP786446 EHS786446:EHT786446 DXW786446:DXX786446 DOA786446:DOB786446 DEE786446:DEF786446 CUI786446:CUJ786446 CKM786446:CKN786446 CAQ786446:CAR786446 BQU786446:BQV786446 BGY786446:BGZ786446 AXC786446:AXD786446 ANG786446:ANH786446 ADK786446:ADL786446 TO786446:TP786446 JS786446:JT786446 WWE720910:WWF720910 WMI720910:WMJ720910 WCM720910:WCN720910 VSQ720910:VSR720910 VIU720910:VIV720910 UYY720910:UYZ720910 UPC720910:UPD720910 UFG720910:UFH720910 TVK720910:TVL720910 TLO720910:TLP720910 TBS720910:TBT720910 SRW720910:SRX720910 SIA720910:SIB720910 RYE720910:RYF720910 ROI720910:ROJ720910 REM720910:REN720910 QUQ720910:QUR720910 QKU720910:QKV720910 QAY720910:QAZ720910 PRC720910:PRD720910 PHG720910:PHH720910 OXK720910:OXL720910 ONO720910:ONP720910 ODS720910:ODT720910 NTW720910:NTX720910 NKA720910:NKB720910 NAE720910:NAF720910 MQI720910:MQJ720910 MGM720910:MGN720910 LWQ720910:LWR720910 LMU720910:LMV720910 LCY720910:LCZ720910 KTC720910:KTD720910 KJG720910:KJH720910 JZK720910:JZL720910 JPO720910:JPP720910 JFS720910:JFT720910 IVW720910:IVX720910 IMA720910:IMB720910 ICE720910:ICF720910 HSI720910:HSJ720910 HIM720910:HIN720910 GYQ720910:GYR720910 GOU720910:GOV720910 GEY720910:GEZ720910 FVC720910:FVD720910 FLG720910:FLH720910 FBK720910:FBL720910 ERO720910:ERP720910 EHS720910:EHT720910 DXW720910:DXX720910 DOA720910:DOB720910 DEE720910:DEF720910 CUI720910:CUJ720910 CKM720910:CKN720910 CAQ720910:CAR720910 BQU720910:BQV720910 BGY720910:BGZ720910 AXC720910:AXD720910 ANG720910:ANH720910 ADK720910:ADL720910 TO720910:TP720910 JS720910:JT720910 WWE655374:WWF655374 WMI655374:WMJ655374 WCM655374:WCN655374 VSQ655374:VSR655374 VIU655374:VIV655374 UYY655374:UYZ655374 UPC655374:UPD655374 UFG655374:UFH655374 TVK655374:TVL655374 TLO655374:TLP655374 TBS655374:TBT655374 SRW655374:SRX655374 SIA655374:SIB655374 RYE655374:RYF655374 ROI655374:ROJ655374 REM655374:REN655374 QUQ655374:QUR655374 QKU655374:QKV655374 QAY655374:QAZ655374 PRC655374:PRD655374 PHG655374:PHH655374 OXK655374:OXL655374 ONO655374:ONP655374 ODS655374:ODT655374 NTW655374:NTX655374 NKA655374:NKB655374 NAE655374:NAF655374 MQI655374:MQJ655374 MGM655374:MGN655374 LWQ655374:LWR655374 LMU655374:LMV655374 LCY655374:LCZ655374 KTC655374:KTD655374 KJG655374:KJH655374 JZK655374:JZL655374 JPO655374:JPP655374 JFS655374:JFT655374 IVW655374:IVX655374 IMA655374:IMB655374 ICE655374:ICF655374 HSI655374:HSJ655374 HIM655374:HIN655374 GYQ655374:GYR655374 GOU655374:GOV655374 GEY655374:GEZ655374 FVC655374:FVD655374 FLG655374:FLH655374 FBK655374:FBL655374 ERO655374:ERP655374 EHS655374:EHT655374 DXW655374:DXX655374 DOA655374:DOB655374 DEE655374:DEF655374 CUI655374:CUJ655374 CKM655374:CKN655374 CAQ655374:CAR655374 BQU655374:BQV655374 BGY655374:BGZ655374 AXC655374:AXD655374 ANG655374:ANH655374 ADK655374:ADL655374 TO655374:TP655374 JS655374:JT655374 WWE589838:WWF589838 WMI589838:WMJ589838 WCM589838:WCN589838 VSQ589838:VSR589838 VIU589838:VIV589838 UYY589838:UYZ589838 UPC589838:UPD589838 UFG589838:UFH589838 TVK589838:TVL589838 TLO589838:TLP589838 TBS589838:TBT589838 SRW589838:SRX589838 SIA589838:SIB589838 RYE589838:RYF589838 ROI589838:ROJ589838 REM589838:REN589838 QUQ589838:QUR589838 QKU589838:QKV589838 QAY589838:QAZ589838 PRC589838:PRD589838 PHG589838:PHH589838 OXK589838:OXL589838 ONO589838:ONP589838 ODS589838:ODT589838 NTW589838:NTX589838 NKA589838:NKB589838 NAE589838:NAF589838 MQI589838:MQJ589838 MGM589838:MGN589838 LWQ589838:LWR589838 LMU589838:LMV589838 LCY589838:LCZ589838 KTC589838:KTD589838 KJG589838:KJH589838 JZK589838:JZL589838 JPO589838:JPP589838 JFS589838:JFT589838 IVW589838:IVX589838 IMA589838:IMB589838 ICE589838:ICF589838 HSI589838:HSJ589838 HIM589838:HIN589838 GYQ589838:GYR589838 GOU589838:GOV589838 GEY589838:GEZ589838 FVC589838:FVD589838 FLG589838:FLH589838 FBK589838:FBL589838 ERO589838:ERP589838 EHS589838:EHT589838 DXW589838:DXX589838 DOA589838:DOB589838 DEE589838:DEF589838 CUI589838:CUJ589838 CKM589838:CKN589838 CAQ589838:CAR589838 BQU589838:BQV589838 BGY589838:BGZ589838 AXC589838:AXD589838 ANG589838:ANH589838 ADK589838:ADL589838 TO589838:TP589838 JS589838:JT589838 WWE524302:WWF524302 WMI524302:WMJ524302 WCM524302:WCN524302 VSQ524302:VSR524302 VIU524302:VIV524302 UYY524302:UYZ524302 UPC524302:UPD524302 UFG524302:UFH524302 TVK524302:TVL524302 TLO524302:TLP524302 TBS524302:TBT524302 SRW524302:SRX524302 SIA524302:SIB524302 RYE524302:RYF524302 ROI524302:ROJ524302 REM524302:REN524302 QUQ524302:QUR524302 QKU524302:QKV524302 QAY524302:QAZ524302 PRC524302:PRD524302 PHG524302:PHH524302 OXK524302:OXL524302 ONO524302:ONP524302 ODS524302:ODT524302 NTW524302:NTX524302 NKA524302:NKB524302 NAE524302:NAF524302 MQI524302:MQJ524302 MGM524302:MGN524302 LWQ524302:LWR524302 LMU524302:LMV524302 LCY524302:LCZ524302 KTC524302:KTD524302 KJG524302:KJH524302 JZK524302:JZL524302 JPO524302:JPP524302 JFS524302:JFT524302 IVW524302:IVX524302 IMA524302:IMB524302 ICE524302:ICF524302 HSI524302:HSJ524302 HIM524302:HIN524302 GYQ524302:GYR524302 GOU524302:GOV524302 GEY524302:GEZ524302 FVC524302:FVD524302 FLG524302:FLH524302 FBK524302:FBL524302 ERO524302:ERP524302 EHS524302:EHT524302 DXW524302:DXX524302 DOA524302:DOB524302 DEE524302:DEF524302 CUI524302:CUJ524302 CKM524302:CKN524302 CAQ524302:CAR524302 BQU524302:BQV524302 BGY524302:BGZ524302 AXC524302:AXD524302 ANG524302:ANH524302 ADK524302:ADL524302 TO524302:TP524302 JS524302:JT524302 WWE458766:WWF458766 WMI458766:WMJ458766 WCM458766:WCN458766 VSQ458766:VSR458766 VIU458766:VIV458766 UYY458766:UYZ458766 UPC458766:UPD458766 UFG458766:UFH458766 TVK458766:TVL458766 TLO458766:TLP458766 TBS458766:TBT458766 SRW458766:SRX458766 SIA458766:SIB458766 RYE458766:RYF458766 ROI458766:ROJ458766 REM458766:REN458766 QUQ458766:QUR458766 QKU458766:QKV458766 QAY458766:QAZ458766 PRC458766:PRD458766 PHG458766:PHH458766 OXK458766:OXL458766 ONO458766:ONP458766 ODS458766:ODT458766 NTW458766:NTX458766 NKA458766:NKB458766 NAE458766:NAF458766 MQI458766:MQJ458766 MGM458766:MGN458766 LWQ458766:LWR458766 LMU458766:LMV458766 LCY458766:LCZ458766 KTC458766:KTD458766 KJG458766:KJH458766 JZK458766:JZL458766 JPO458766:JPP458766 JFS458766:JFT458766 IVW458766:IVX458766 IMA458766:IMB458766 ICE458766:ICF458766 HSI458766:HSJ458766 HIM458766:HIN458766 GYQ458766:GYR458766 GOU458766:GOV458766 GEY458766:GEZ458766 FVC458766:FVD458766 FLG458766:FLH458766 FBK458766:FBL458766 ERO458766:ERP458766 EHS458766:EHT458766 DXW458766:DXX458766 DOA458766:DOB458766 DEE458766:DEF458766 CUI458766:CUJ458766 CKM458766:CKN458766 CAQ458766:CAR458766 BQU458766:BQV458766 BGY458766:BGZ458766 AXC458766:AXD458766 ANG458766:ANH458766 ADK458766:ADL458766 TO458766:TP458766 JS458766:JT458766 WWE393230:WWF393230 WMI393230:WMJ393230 WCM393230:WCN393230 VSQ393230:VSR393230 VIU393230:VIV393230 UYY393230:UYZ393230 UPC393230:UPD393230 UFG393230:UFH393230 TVK393230:TVL393230 TLO393230:TLP393230 TBS393230:TBT393230 SRW393230:SRX393230 SIA393230:SIB393230 RYE393230:RYF393230 ROI393230:ROJ393230 REM393230:REN393230 QUQ393230:QUR393230 QKU393230:QKV393230 QAY393230:QAZ393230 PRC393230:PRD393230 PHG393230:PHH393230 OXK393230:OXL393230 ONO393230:ONP393230 ODS393230:ODT393230 NTW393230:NTX393230 NKA393230:NKB393230 NAE393230:NAF393230 MQI393230:MQJ393230 MGM393230:MGN393230 LWQ393230:LWR393230 LMU393230:LMV393230 LCY393230:LCZ393230 KTC393230:KTD393230 KJG393230:KJH393230 JZK393230:JZL393230 JPO393230:JPP393230 JFS393230:JFT393230 IVW393230:IVX393230 IMA393230:IMB393230 ICE393230:ICF393230 HSI393230:HSJ393230 HIM393230:HIN393230 GYQ393230:GYR393230 GOU393230:GOV393230 GEY393230:GEZ393230 FVC393230:FVD393230 FLG393230:FLH393230 FBK393230:FBL393230 ERO393230:ERP393230 EHS393230:EHT393230 DXW393230:DXX393230 DOA393230:DOB393230 DEE393230:DEF393230 CUI393230:CUJ393230 CKM393230:CKN393230 CAQ393230:CAR393230 BQU393230:BQV393230 BGY393230:BGZ393230 AXC393230:AXD393230 ANG393230:ANH393230 ADK393230:ADL393230 TO393230:TP393230 JS393230:JT393230 WWE327694:WWF327694 WMI327694:WMJ327694 WCM327694:WCN327694 VSQ327694:VSR327694 VIU327694:VIV327694 UYY327694:UYZ327694 UPC327694:UPD327694 UFG327694:UFH327694 TVK327694:TVL327694 TLO327694:TLP327694 TBS327694:TBT327694 SRW327694:SRX327694 SIA327694:SIB327694 RYE327694:RYF327694 ROI327694:ROJ327694 REM327694:REN327694 QUQ327694:QUR327694 QKU327694:QKV327694 QAY327694:QAZ327694 PRC327694:PRD327694 PHG327694:PHH327694 OXK327694:OXL327694 ONO327694:ONP327694 ODS327694:ODT327694 NTW327694:NTX327694 NKA327694:NKB327694 NAE327694:NAF327694 MQI327694:MQJ327694 MGM327694:MGN327694 LWQ327694:LWR327694 LMU327694:LMV327694 LCY327694:LCZ327694 KTC327694:KTD327694 KJG327694:KJH327694 JZK327694:JZL327694 JPO327694:JPP327694 JFS327694:JFT327694 IVW327694:IVX327694 IMA327694:IMB327694 ICE327694:ICF327694 HSI327694:HSJ327694 HIM327694:HIN327694 GYQ327694:GYR327694 GOU327694:GOV327694 GEY327694:GEZ327694 FVC327694:FVD327694 FLG327694:FLH327694 FBK327694:FBL327694 ERO327694:ERP327694 EHS327694:EHT327694 DXW327694:DXX327694 DOA327694:DOB327694 DEE327694:DEF327694 CUI327694:CUJ327694 CKM327694:CKN327694 CAQ327694:CAR327694 BQU327694:BQV327694 BGY327694:BGZ327694 AXC327694:AXD327694 ANG327694:ANH327694 ADK327694:ADL327694 TO327694:TP327694 JS327694:JT327694 WWE262158:WWF262158 WMI262158:WMJ262158 WCM262158:WCN262158 VSQ262158:VSR262158 VIU262158:VIV262158 UYY262158:UYZ262158 UPC262158:UPD262158 UFG262158:UFH262158 TVK262158:TVL262158 TLO262158:TLP262158 TBS262158:TBT262158 SRW262158:SRX262158 SIA262158:SIB262158 RYE262158:RYF262158 ROI262158:ROJ262158 REM262158:REN262158 QUQ262158:QUR262158 QKU262158:QKV262158 QAY262158:QAZ262158 PRC262158:PRD262158 PHG262158:PHH262158 OXK262158:OXL262158 ONO262158:ONP262158 ODS262158:ODT262158 NTW262158:NTX262158 NKA262158:NKB262158 NAE262158:NAF262158 MQI262158:MQJ262158 MGM262158:MGN262158 LWQ262158:LWR262158 LMU262158:LMV262158 LCY262158:LCZ262158 KTC262158:KTD262158 KJG262158:KJH262158 JZK262158:JZL262158 JPO262158:JPP262158 JFS262158:JFT262158 IVW262158:IVX262158 IMA262158:IMB262158 ICE262158:ICF262158 HSI262158:HSJ262158 HIM262158:HIN262158 GYQ262158:GYR262158 GOU262158:GOV262158 GEY262158:GEZ262158 FVC262158:FVD262158 FLG262158:FLH262158 FBK262158:FBL262158 ERO262158:ERP262158 EHS262158:EHT262158 DXW262158:DXX262158 DOA262158:DOB262158 DEE262158:DEF262158 CUI262158:CUJ262158 CKM262158:CKN262158 CAQ262158:CAR262158 BQU262158:BQV262158 BGY262158:BGZ262158 AXC262158:AXD262158 ANG262158:ANH262158 ADK262158:ADL262158 TO262158:TP262158 JS262158:JT262158 WWE196622:WWF196622 WMI196622:WMJ196622 WCM196622:WCN196622 VSQ196622:VSR196622 VIU196622:VIV196622 UYY196622:UYZ196622 UPC196622:UPD196622 UFG196622:UFH196622 TVK196622:TVL196622 TLO196622:TLP196622 TBS196622:TBT196622 SRW196622:SRX196622 SIA196622:SIB196622 RYE196622:RYF196622 ROI196622:ROJ196622 REM196622:REN196622 QUQ196622:QUR196622 QKU196622:QKV196622 QAY196622:QAZ196622 PRC196622:PRD196622 PHG196622:PHH196622 OXK196622:OXL196622 ONO196622:ONP196622 ODS196622:ODT196622 NTW196622:NTX196622 NKA196622:NKB196622 NAE196622:NAF196622 MQI196622:MQJ196622 MGM196622:MGN196622 LWQ196622:LWR196622 LMU196622:LMV196622 LCY196622:LCZ196622 KTC196622:KTD196622 KJG196622:KJH196622 JZK196622:JZL196622 JPO196622:JPP196622 JFS196622:JFT196622 IVW196622:IVX196622 IMA196622:IMB196622 ICE196622:ICF196622 HSI196622:HSJ196622 HIM196622:HIN196622 GYQ196622:GYR196622 GOU196622:GOV196622 GEY196622:GEZ196622 FVC196622:FVD196622 FLG196622:FLH196622 FBK196622:FBL196622 ERO196622:ERP196622 EHS196622:EHT196622 DXW196622:DXX196622 DOA196622:DOB196622 DEE196622:DEF196622 CUI196622:CUJ196622 CKM196622:CKN196622 CAQ196622:CAR196622 BQU196622:BQV196622 BGY196622:BGZ196622 AXC196622:AXD196622 ANG196622:ANH196622 ADK196622:ADL196622 TO196622:TP196622 JS196622:JT196622 WWE131086:WWF131086 WMI131086:WMJ131086 WCM131086:WCN131086 VSQ131086:VSR131086 VIU131086:VIV131086 UYY131086:UYZ131086 UPC131086:UPD131086 UFG131086:UFH131086 TVK131086:TVL131086 TLO131086:TLP131086 TBS131086:TBT131086 SRW131086:SRX131086 SIA131086:SIB131086 RYE131086:RYF131086 ROI131086:ROJ131086 REM131086:REN131086 QUQ131086:QUR131086 QKU131086:QKV131086 QAY131086:QAZ131086 PRC131086:PRD131086 PHG131086:PHH131086 OXK131086:OXL131086 ONO131086:ONP131086 ODS131086:ODT131086 NTW131086:NTX131086 NKA131086:NKB131086 NAE131086:NAF131086 MQI131086:MQJ131086 MGM131086:MGN131086 LWQ131086:LWR131086 LMU131086:LMV131086 LCY131086:LCZ131086 KTC131086:KTD131086 KJG131086:KJH131086 JZK131086:JZL131086 JPO131086:JPP131086 JFS131086:JFT131086 IVW131086:IVX131086 IMA131086:IMB131086 ICE131086:ICF131086 HSI131086:HSJ131086 HIM131086:HIN131086 GYQ131086:GYR131086 GOU131086:GOV131086 GEY131086:GEZ131086 FVC131086:FVD131086 FLG131086:FLH131086 FBK131086:FBL131086 ERO131086:ERP131086 EHS131086:EHT131086 DXW131086:DXX131086 DOA131086:DOB131086 DEE131086:DEF131086 CUI131086:CUJ131086 CKM131086:CKN131086 CAQ131086:CAR131086 BQU131086:BQV131086 BGY131086:BGZ131086 AXC131086:AXD131086 ANG131086:ANH131086 ADK131086:ADL131086 TO131086:TP131086 JS131086:JT131086 WWE65550:WWF65550 WMI65550:WMJ65550 WCM65550:WCN65550 VSQ65550:VSR65550 VIU65550:VIV65550 UYY65550:UYZ65550 UPC65550:UPD65550 UFG65550:UFH65550 TVK65550:TVL65550 TLO65550:TLP65550 TBS65550:TBT65550 SRW65550:SRX65550 SIA65550:SIB65550 RYE65550:RYF65550 ROI65550:ROJ65550 REM65550:REN65550 QUQ65550:QUR65550 QKU65550:QKV65550 QAY65550:QAZ65550 PRC65550:PRD65550 PHG65550:PHH65550 OXK65550:OXL65550 ONO65550:ONP65550 ODS65550:ODT65550 NTW65550:NTX65550 NKA65550:NKB65550 NAE65550:NAF65550 MQI65550:MQJ65550 MGM65550:MGN65550 LWQ65550:LWR65550 LMU65550:LMV65550 LCY65550:LCZ65550 KTC65550:KTD65550 KJG65550:KJH65550 JZK65550:JZL65550 JPO65550:JPP65550 JFS65550:JFT65550 IVW65550:IVX65550 IMA65550:IMB65550 ICE65550:ICF65550 HSI65550:HSJ65550 HIM65550:HIN65550 GYQ65550:GYR65550 GOU65550:GOV65550 GEY65550:GEZ65550 FVC65550:FVD65550 FLG65550:FLH65550 FBK65550:FBL65550 ERO65550:ERP65550 EHS65550:EHT65550 DXW65550:DXX65550 DOA65550:DOB65550 DEE65550:DEF65550 CUI65550:CUJ65550 CKM65550:CKN65550 CAQ65550:CAR65550 BQU65550:BQV65550 BGY65550:BGZ65550 AXC65550:AXD65550 ANG65550:ANH65550 ADK65550:ADL65550 TO65550:TP65550 JS65550:JT65550 WWE13:WWF13 WMI13:WMJ13 WCM13:WCN13 VSQ13:VSR13 VIU13:VIV13 UYY13:UYZ13 UPC13:UPD13 UFG13:UFH13 TVK13:TVL13 TLO13:TLP13 TBS13:TBT13 SRW13:SRX13 SIA13:SIB13 RYE13:RYF13 ROI13:ROJ13 REM13:REN13 QUQ13:QUR13 QKU13:QKV13 QAY13:QAZ13 PRC13:PRD13 PHG13:PHH13 OXK13:OXL13 ONO13:ONP13 ODS13:ODT13 NTW13:NTX13 NKA13:NKB13 NAE13:NAF13 MQI13:MQJ13 MGM13:MGN13 LWQ13:LWR13 LMU13:LMV13 LCY13:LCZ13 KTC13:KTD13 KJG13:KJH13 JZK13:JZL13 JPO13:JPP13 JFS13:JFT13 IVW13:IVX13 IMA13:IMB13 ICE13:ICF13 HSI13:HSJ13 HIM13:HIN13 GYQ13:GYR13 GOU13:GOV13 GEY13:GEZ13 FVC13:FVD13 FLG13:FLH13 FBK13:FBL13 ERO13:ERP13 EHS13:EHT13 DXW13:DXX13 DOA13:DOB13 DEE13:DEF13 CUI13:CUJ13 CKM13:CKN13 CAQ13:CAR13 BQU13:BQV13 BGY13:BGZ13 AXC13:AXD13 ANG13:ANH13 ADK13:ADL13 TO13:TP13 JS13:JT13 W13:X13 WVZ983054:WWB983054 WMD983054:WMF983054 WCH983054:WCJ983054 VSL983054:VSN983054 VIP983054:VIR983054 UYT983054:UYV983054 UOX983054:UOZ983054 UFB983054:UFD983054 TVF983054:TVH983054 TLJ983054:TLL983054 TBN983054:TBP983054 SRR983054:SRT983054 SHV983054:SHX983054 RXZ983054:RYB983054 ROD983054:ROF983054 REH983054:REJ983054 QUL983054:QUN983054 QKP983054:QKR983054 QAT983054:QAV983054 PQX983054:PQZ983054 PHB983054:PHD983054 OXF983054:OXH983054 ONJ983054:ONL983054 ODN983054:ODP983054 NTR983054:NTT983054 NJV983054:NJX983054 MZZ983054:NAB983054 MQD983054:MQF983054 MGH983054:MGJ983054 LWL983054:LWN983054 LMP983054:LMR983054 LCT983054:LCV983054 KSX983054:KSZ983054 KJB983054:KJD983054 JZF983054:JZH983054 JPJ983054:JPL983054 JFN983054:JFP983054 IVR983054:IVT983054 ILV983054:ILX983054 IBZ983054:ICB983054 HSD983054:HSF983054 HIH983054:HIJ983054 GYL983054:GYN983054 GOP983054:GOR983054 GET983054:GEV983054 FUX983054:FUZ983054 FLB983054:FLD983054 FBF983054:FBH983054 ERJ983054:ERL983054 EHN983054:EHP983054 DXR983054:DXT983054 DNV983054:DNX983054 DDZ983054:DEB983054 CUD983054:CUF983054 CKH983054:CKJ983054 CAL983054:CAN983054 BQP983054:BQR983054 BGT983054:BGV983054 AWX983054:AWZ983054 ANB983054:AND983054 ADF983054:ADH983054 TJ983054:TL983054 JN983054:JP983054 R983053:T983053 WVZ917518:WWB917518 WMD917518:WMF917518 WCH917518:WCJ917518 VSL917518:VSN917518 VIP917518:VIR917518 UYT917518:UYV917518 UOX917518:UOZ917518 UFB917518:UFD917518 TVF917518:TVH917518 TLJ917518:TLL917518 TBN917518:TBP917518 SRR917518:SRT917518 SHV917518:SHX917518 RXZ917518:RYB917518 ROD917518:ROF917518 REH917518:REJ917518 QUL917518:QUN917518 QKP917518:QKR917518 QAT917518:QAV917518 PQX917518:PQZ917518 PHB917518:PHD917518 OXF917518:OXH917518 ONJ917518:ONL917518 ODN917518:ODP917518 NTR917518:NTT917518 NJV917518:NJX917518 MZZ917518:NAB917518 MQD917518:MQF917518 MGH917518:MGJ917518 LWL917518:LWN917518 LMP917518:LMR917518 LCT917518:LCV917518 KSX917518:KSZ917518 KJB917518:KJD917518 JZF917518:JZH917518 JPJ917518:JPL917518 JFN917518:JFP917518 IVR917518:IVT917518 ILV917518:ILX917518 IBZ917518:ICB917518 HSD917518:HSF917518 HIH917518:HIJ917518 GYL917518:GYN917518 GOP917518:GOR917518 GET917518:GEV917518 FUX917518:FUZ917518 FLB917518:FLD917518 FBF917518:FBH917518 ERJ917518:ERL917518 EHN917518:EHP917518 DXR917518:DXT917518 DNV917518:DNX917518 DDZ917518:DEB917518 CUD917518:CUF917518 CKH917518:CKJ917518 CAL917518:CAN917518 BQP917518:BQR917518 BGT917518:BGV917518 AWX917518:AWZ917518 ANB917518:AND917518 ADF917518:ADH917518 TJ917518:TL917518 JN917518:JP917518 R917517:T917517 WVZ851982:WWB851982 WMD851982:WMF851982 WCH851982:WCJ851982 VSL851982:VSN851982 VIP851982:VIR851982 UYT851982:UYV851982 UOX851982:UOZ851982 UFB851982:UFD851982 TVF851982:TVH851982 TLJ851982:TLL851982 TBN851982:TBP851982 SRR851982:SRT851982 SHV851982:SHX851982 RXZ851982:RYB851982 ROD851982:ROF851982 REH851982:REJ851982 QUL851982:QUN851982 QKP851982:QKR851982 QAT851982:QAV851982 PQX851982:PQZ851982 PHB851982:PHD851982 OXF851982:OXH851982 ONJ851982:ONL851982 ODN851982:ODP851982 NTR851982:NTT851982 NJV851982:NJX851982 MZZ851982:NAB851982 MQD851982:MQF851982 MGH851982:MGJ851982 LWL851982:LWN851982 LMP851982:LMR851982 LCT851982:LCV851982 KSX851982:KSZ851982 KJB851982:KJD851982 JZF851982:JZH851982 JPJ851982:JPL851982 JFN851982:JFP851982 IVR851982:IVT851982 ILV851982:ILX851982 IBZ851982:ICB851982 HSD851982:HSF851982 HIH851982:HIJ851982 GYL851982:GYN851982 GOP851982:GOR851982 GET851982:GEV851982 FUX851982:FUZ851982 FLB851982:FLD851982 FBF851982:FBH851982 ERJ851982:ERL851982 EHN851982:EHP851982 DXR851982:DXT851982 DNV851982:DNX851982 DDZ851982:DEB851982 CUD851982:CUF851982 CKH851982:CKJ851982 CAL851982:CAN851982 BQP851982:BQR851982 BGT851982:BGV851982 AWX851982:AWZ851982 ANB851982:AND851982 ADF851982:ADH851982 TJ851982:TL851982 JN851982:JP851982 R851981:T851981 WVZ786446:WWB786446 WMD786446:WMF786446 WCH786446:WCJ786446 VSL786446:VSN786446 VIP786446:VIR786446 UYT786446:UYV786446 UOX786446:UOZ786446 UFB786446:UFD786446 TVF786446:TVH786446 TLJ786446:TLL786446 TBN786446:TBP786446 SRR786446:SRT786446 SHV786446:SHX786446 RXZ786446:RYB786446 ROD786446:ROF786446 REH786446:REJ786446 QUL786446:QUN786446 QKP786446:QKR786446 QAT786446:QAV786446 PQX786446:PQZ786446 PHB786446:PHD786446 OXF786446:OXH786446 ONJ786446:ONL786446 ODN786446:ODP786446 NTR786446:NTT786446 NJV786446:NJX786446 MZZ786446:NAB786446 MQD786446:MQF786446 MGH786446:MGJ786446 LWL786446:LWN786446 LMP786446:LMR786446 LCT786446:LCV786446 KSX786446:KSZ786446 KJB786446:KJD786446 JZF786446:JZH786446 JPJ786446:JPL786446 JFN786446:JFP786446 IVR786446:IVT786446 ILV786446:ILX786446 IBZ786446:ICB786446 HSD786446:HSF786446 HIH786446:HIJ786446 GYL786446:GYN786446 GOP786446:GOR786446 GET786446:GEV786446 FUX786446:FUZ786446 FLB786446:FLD786446 FBF786446:FBH786446 ERJ786446:ERL786446 EHN786446:EHP786446 DXR786446:DXT786446 DNV786446:DNX786446 DDZ786446:DEB786446 CUD786446:CUF786446 CKH786446:CKJ786446 CAL786446:CAN786446 BQP786446:BQR786446 BGT786446:BGV786446 AWX786446:AWZ786446 ANB786446:AND786446 ADF786446:ADH786446 TJ786446:TL786446 JN786446:JP786446 R786445:T786445 WVZ720910:WWB720910 WMD720910:WMF720910 WCH720910:WCJ720910 VSL720910:VSN720910 VIP720910:VIR720910 UYT720910:UYV720910 UOX720910:UOZ720910 UFB720910:UFD720910 TVF720910:TVH720910 TLJ720910:TLL720910 TBN720910:TBP720910 SRR720910:SRT720910 SHV720910:SHX720910 RXZ720910:RYB720910 ROD720910:ROF720910 REH720910:REJ720910 QUL720910:QUN720910 QKP720910:QKR720910 QAT720910:QAV720910 PQX720910:PQZ720910 PHB720910:PHD720910 OXF720910:OXH720910 ONJ720910:ONL720910 ODN720910:ODP720910 NTR720910:NTT720910 NJV720910:NJX720910 MZZ720910:NAB720910 MQD720910:MQF720910 MGH720910:MGJ720910 LWL720910:LWN720910 LMP720910:LMR720910 LCT720910:LCV720910 KSX720910:KSZ720910 KJB720910:KJD720910 JZF720910:JZH720910 JPJ720910:JPL720910 JFN720910:JFP720910 IVR720910:IVT720910 ILV720910:ILX720910 IBZ720910:ICB720910 HSD720910:HSF720910 HIH720910:HIJ720910 GYL720910:GYN720910 GOP720910:GOR720910 GET720910:GEV720910 FUX720910:FUZ720910 FLB720910:FLD720910 FBF720910:FBH720910 ERJ720910:ERL720910 EHN720910:EHP720910 DXR720910:DXT720910 DNV720910:DNX720910 DDZ720910:DEB720910 CUD720910:CUF720910 CKH720910:CKJ720910 CAL720910:CAN720910 BQP720910:BQR720910 BGT720910:BGV720910 AWX720910:AWZ720910 ANB720910:AND720910 ADF720910:ADH720910 TJ720910:TL720910 JN720910:JP720910 R720909:T720909 WVZ655374:WWB655374 WMD655374:WMF655374 WCH655374:WCJ655374 VSL655374:VSN655374 VIP655374:VIR655374 UYT655374:UYV655374 UOX655374:UOZ655374 UFB655374:UFD655374 TVF655374:TVH655374 TLJ655374:TLL655374 TBN655374:TBP655374 SRR655374:SRT655374 SHV655374:SHX655374 RXZ655374:RYB655374 ROD655374:ROF655374 REH655374:REJ655374 QUL655374:QUN655374 QKP655374:QKR655374 QAT655374:QAV655374 PQX655374:PQZ655374 PHB655374:PHD655374 OXF655374:OXH655374 ONJ655374:ONL655374 ODN655374:ODP655374 NTR655374:NTT655374 NJV655374:NJX655374 MZZ655374:NAB655374 MQD655374:MQF655374 MGH655374:MGJ655374 LWL655374:LWN655374 LMP655374:LMR655374 LCT655374:LCV655374 KSX655374:KSZ655374 KJB655374:KJD655374 JZF655374:JZH655374 JPJ655374:JPL655374 JFN655374:JFP655374 IVR655374:IVT655374 ILV655374:ILX655374 IBZ655374:ICB655374 HSD655374:HSF655374 HIH655374:HIJ655374 GYL655374:GYN655374 GOP655374:GOR655374 GET655374:GEV655374 FUX655374:FUZ655374 FLB655374:FLD655374 FBF655374:FBH655374 ERJ655374:ERL655374 EHN655374:EHP655374 DXR655374:DXT655374 DNV655374:DNX655374 DDZ655374:DEB655374 CUD655374:CUF655374 CKH655374:CKJ655374 CAL655374:CAN655374 BQP655374:BQR655374 BGT655374:BGV655374 AWX655374:AWZ655374 ANB655374:AND655374 ADF655374:ADH655374 TJ655374:TL655374 JN655374:JP655374 R655373:T655373 WVZ589838:WWB589838 WMD589838:WMF589838 WCH589838:WCJ589838 VSL589838:VSN589838 VIP589838:VIR589838 UYT589838:UYV589838 UOX589838:UOZ589838 UFB589838:UFD589838 TVF589838:TVH589838 TLJ589838:TLL589838 TBN589838:TBP589838 SRR589838:SRT589838 SHV589838:SHX589838 RXZ589838:RYB589838 ROD589838:ROF589838 REH589838:REJ589838 QUL589838:QUN589838 QKP589838:QKR589838 QAT589838:QAV589838 PQX589838:PQZ589838 PHB589838:PHD589838 OXF589838:OXH589838 ONJ589838:ONL589838 ODN589838:ODP589838 NTR589838:NTT589838 NJV589838:NJX589838 MZZ589838:NAB589838 MQD589838:MQF589838 MGH589838:MGJ589838 LWL589838:LWN589838 LMP589838:LMR589838 LCT589838:LCV589838 KSX589838:KSZ589838 KJB589838:KJD589838 JZF589838:JZH589838 JPJ589838:JPL589838 JFN589838:JFP589838 IVR589838:IVT589838 ILV589838:ILX589838 IBZ589838:ICB589838 HSD589838:HSF589838 HIH589838:HIJ589838 GYL589838:GYN589838 GOP589838:GOR589838 GET589838:GEV589838 FUX589838:FUZ589838 FLB589838:FLD589838 FBF589838:FBH589838 ERJ589838:ERL589838 EHN589838:EHP589838 DXR589838:DXT589838 DNV589838:DNX589838 DDZ589838:DEB589838 CUD589838:CUF589838 CKH589838:CKJ589838 CAL589838:CAN589838 BQP589838:BQR589838 BGT589838:BGV589838 AWX589838:AWZ589838 ANB589838:AND589838 ADF589838:ADH589838 TJ589838:TL589838 JN589838:JP589838 R589837:T589837 WVZ524302:WWB524302 WMD524302:WMF524302 WCH524302:WCJ524302 VSL524302:VSN524302 VIP524302:VIR524302 UYT524302:UYV524302 UOX524302:UOZ524302 UFB524302:UFD524302 TVF524302:TVH524302 TLJ524302:TLL524302 TBN524302:TBP524302 SRR524302:SRT524302 SHV524302:SHX524302 RXZ524302:RYB524302 ROD524302:ROF524302 REH524302:REJ524302 QUL524302:QUN524302 QKP524302:QKR524302 QAT524302:QAV524302 PQX524302:PQZ524302 PHB524302:PHD524302 OXF524302:OXH524302 ONJ524302:ONL524302 ODN524302:ODP524302 NTR524302:NTT524302 NJV524302:NJX524302 MZZ524302:NAB524302 MQD524302:MQF524302 MGH524302:MGJ524302 LWL524302:LWN524302 LMP524302:LMR524302 LCT524302:LCV524302 KSX524302:KSZ524302 KJB524302:KJD524302 JZF524302:JZH524302 JPJ524302:JPL524302 JFN524302:JFP524302 IVR524302:IVT524302 ILV524302:ILX524302 IBZ524302:ICB524302 HSD524302:HSF524302 HIH524302:HIJ524302 GYL524302:GYN524302 GOP524302:GOR524302 GET524302:GEV524302 FUX524302:FUZ524302 FLB524302:FLD524302 FBF524302:FBH524302 ERJ524302:ERL524302 EHN524302:EHP524302 DXR524302:DXT524302 DNV524302:DNX524302 DDZ524302:DEB524302 CUD524302:CUF524302 CKH524302:CKJ524302 CAL524302:CAN524302 BQP524302:BQR524302 BGT524302:BGV524302 AWX524302:AWZ524302 ANB524302:AND524302 ADF524302:ADH524302 TJ524302:TL524302 JN524302:JP524302 R524301:T524301 WVZ458766:WWB458766 WMD458766:WMF458766 WCH458766:WCJ458766 VSL458766:VSN458766 VIP458766:VIR458766 UYT458766:UYV458766 UOX458766:UOZ458766 UFB458766:UFD458766 TVF458766:TVH458766 TLJ458766:TLL458766 TBN458766:TBP458766 SRR458766:SRT458766 SHV458766:SHX458766 RXZ458766:RYB458766 ROD458766:ROF458766 REH458766:REJ458766 QUL458766:QUN458766 QKP458766:QKR458766 QAT458766:QAV458766 PQX458766:PQZ458766 PHB458766:PHD458766 OXF458766:OXH458766 ONJ458766:ONL458766 ODN458766:ODP458766 NTR458766:NTT458766 NJV458766:NJX458766 MZZ458766:NAB458766 MQD458766:MQF458766 MGH458766:MGJ458766 LWL458766:LWN458766 LMP458766:LMR458766 LCT458766:LCV458766 KSX458766:KSZ458766 KJB458766:KJD458766 JZF458766:JZH458766 JPJ458766:JPL458766 JFN458766:JFP458766 IVR458766:IVT458766 ILV458766:ILX458766 IBZ458766:ICB458766 HSD458766:HSF458766 HIH458766:HIJ458766 GYL458766:GYN458766 GOP458766:GOR458766 GET458766:GEV458766 FUX458766:FUZ458766 FLB458766:FLD458766 FBF458766:FBH458766 ERJ458766:ERL458766 EHN458766:EHP458766 DXR458766:DXT458766 DNV458766:DNX458766 DDZ458766:DEB458766 CUD458766:CUF458766 CKH458766:CKJ458766 CAL458766:CAN458766 BQP458766:BQR458766 BGT458766:BGV458766 AWX458766:AWZ458766 ANB458766:AND458766 ADF458766:ADH458766 TJ458766:TL458766 JN458766:JP458766 R458765:T458765 WVZ393230:WWB393230 WMD393230:WMF393230 WCH393230:WCJ393230 VSL393230:VSN393230 VIP393230:VIR393230 UYT393230:UYV393230 UOX393230:UOZ393230 UFB393230:UFD393230 TVF393230:TVH393230 TLJ393230:TLL393230 TBN393230:TBP393230 SRR393230:SRT393230 SHV393230:SHX393230 RXZ393230:RYB393230 ROD393230:ROF393230 REH393230:REJ393230 QUL393230:QUN393230 QKP393230:QKR393230 QAT393230:QAV393230 PQX393230:PQZ393230 PHB393230:PHD393230 OXF393230:OXH393230 ONJ393230:ONL393230 ODN393230:ODP393230 NTR393230:NTT393230 NJV393230:NJX393230 MZZ393230:NAB393230 MQD393230:MQF393230 MGH393230:MGJ393230 LWL393230:LWN393230 LMP393230:LMR393230 LCT393230:LCV393230 KSX393230:KSZ393230 KJB393230:KJD393230 JZF393230:JZH393230 JPJ393230:JPL393230 JFN393230:JFP393230 IVR393230:IVT393230 ILV393230:ILX393230 IBZ393230:ICB393230 HSD393230:HSF393230 HIH393230:HIJ393230 GYL393230:GYN393230 GOP393230:GOR393230 GET393230:GEV393230 FUX393230:FUZ393230 FLB393230:FLD393230 FBF393230:FBH393230 ERJ393230:ERL393230 EHN393230:EHP393230 DXR393230:DXT393230 DNV393230:DNX393230 DDZ393230:DEB393230 CUD393230:CUF393230 CKH393230:CKJ393230 CAL393230:CAN393230 BQP393230:BQR393230 BGT393230:BGV393230 AWX393230:AWZ393230 ANB393230:AND393230 ADF393230:ADH393230 TJ393230:TL393230 JN393230:JP393230 R393229:T393229 WVZ327694:WWB327694 WMD327694:WMF327694 WCH327694:WCJ327694 VSL327694:VSN327694 VIP327694:VIR327694 UYT327694:UYV327694 UOX327694:UOZ327694 UFB327694:UFD327694 TVF327694:TVH327694 TLJ327694:TLL327694 TBN327694:TBP327694 SRR327694:SRT327694 SHV327694:SHX327694 RXZ327694:RYB327694 ROD327694:ROF327694 REH327694:REJ327694 QUL327694:QUN327694 QKP327694:QKR327694 QAT327694:QAV327694 PQX327694:PQZ327694 PHB327694:PHD327694 OXF327694:OXH327694 ONJ327694:ONL327694 ODN327694:ODP327694 NTR327694:NTT327694 NJV327694:NJX327694 MZZ327694:NAB327694 MQD327694:MQF327694 MGH327694:MGJ327694 LWL327694:LWN327694 LMP327694:LMR327694 LCT327694:LCV327694 KSX327694:KSZ327694 KJB327694:KJD327694 JZF327694:JZH327694 JPJ327694:JPL327694 JFN327694:JFP327694 IVR327694:IVT327694 ILV327694:ILX327694 IBZ327694:ICB327694 HSD327694:HSF327694 HIH327694:HIJ327694 GYL327694:GYN327694 GOP327694:GOR327694 GET327694:GEV327694 FUX327694:FUZ327694 FLB327694:FLD327694 FBF327694:FBH327694 ERJ327694:ERL327694 EHN327694:EHP327694 DXR327694:DXT327694 DNV327694:DNX327694 DDZ327694:DEB327694 CUD327694:CUF327694 CKH327694:CKJ327694 CAL327694:CAN327694 BQP327694:BQR327694 BGT327694:BGV327694 AWX327694:AWZ327694 ANB327694:AND327694 ADF327694:ADH327694 TJ327694:TL327694 JN327694:JP327694 R327693:T327693 WVZ262158:WWB262158 WMD262158:WMF262158 WCH262158:WCJ262158 VSL262158:VSN262158 VIP262158:VIR262158 UYT262158:UYV262158 UOX262158:UOZ262158 UFB262158:UFD262158 TVF262158:TVH262158 TLJ262158:TLL262158 TBN262158:TBP262158 SRR262158:SRT262158 SHV262158:SHX262158 RXZ262158:RYB262158 ROD262158:ROF262158 REH262158:REJ262158 QUL262158:QUN262158 QKP262158:QKR262158 QAT262158:QAV262158 PQX262158:PQZ262158 PHB262158:PHD262158 OXF262158:OXH262158 ONJ262158:ONL262158 ODN262158:ODP262158 NTR262158:NTT262158 NJV262158:NJX262158 MZZ262158:NAB262158 MQD262158:MQF262158 MGH262158:MGJ262158 LWL262158:LWN262158 LMP262158:LMR262158 LCT262158:LCV262158 KSX262158:KSZ262158 KJB262158:KJD262158 JZF262158:JZH262158 JPJ262158:JPL262158 JFN262158:JFP262158 IVR262158:IVT262158 ILV262158:ILX262158 IBZ262158:ICB262158 HSD262158:HSF262158 HIH262158:HIJ262158 GYL262158:GYN262158 GOP262158:GOR262158 GET262158:GEV262158 FUX262158:FUZ262158 FLB262158:FLD262158 FBF262158:FBH262158 ERJ262158:ERL262158 EHN262158:EHP262158 DXR262158:DXT262158 DNV262158:DNX262158 DDZ262158:DEB262158 CUD262158:CUF262158 CKH262158:CKJ262158 CAL262158:CAN262158 BQP262158:BQR262158 BGT262158:BGV262158 AWX262158:AWZ262158 ANB262158:AND262158 ADF262158:ADH262158 TJ262158:TL262158 JN262158:JP262158 R262157:T262157 WVZ196622:WWB196622 WMD196622:WMF196622 WCH196622:WCJ196622 VSL196622:VSN196622 VIP196622:VIR196622 UYT196622:UYV196622 UOX196622:UOZ196622 UFB196622:UFD196622 TVF196622:TVH196622 TLJ196622:TLL196622 TBN196622:TBP196622 SRR196622:SRT196622 SHV196622:SHX196622 RXZ196622:RYB196622 ROD196622:ROF196622 REH196622:REJ196622 QUL196622:QUN196622 QKP196622:QKR196622 QAT196622:QAV196622 PQX196622:PQZ196622 PHB196622:PHD196622 OXF196622:OXH196622 ONJ196622:ONL196622 ODN196622:ODP196622 NTR196622:NTT196622 NJV196622:NJX196622 MZZ196622:NAB196622 MQD196622:MQF196622 MGH196622:MGJ196622 LWL196622:LWN196622 LMP196622:LMR196622 LCT196622:LCV196622 KSX196622:KSZ196622 KJB196622:KJD196622 JZF196622:JZH196622 JPJ196622:JPL196622 JFN196622:JFP196622 IVR196622:IVT196622 ILV196622:ILX196622 IBZ196622:ICB196622 HSD196622:HSF196622 HIH196622:HIJ196622 GYL196622:GYN196622 GOP196622:GOR196622 GET196622:GEV196622 FUX196622:FUZ196622 FLB196622:FLD196622 FBF196622:FBH196622 ERJ196622:ERL196622 EHN196622:EHP196622 DXR196622:DXT196622 DNV196622:DNX196622 DDZ196622:DEB196622 CUD196622:CUF196622 CKH196622:CKJ196622 CAL196622:CAN196622 BQP196622:BQR196622 BGT196622:BGV196622 AWX196622:AWZ196622 ANB196622:AND196622 ADF196622:ADH196622 TJ196622:TL196622 JN196622:JP196622 R196621:T196621 WVZ131086:WWB131086 WMD131086:WMF131086 WCH131086:WCJ131086 VSL131086:VSN131086 VIP131086:VIR131086 UYT131086:UYV131086 UOX131086:UOZ131086 UFB131086:UFD131086 TVF131086:TVH131086 TLJ131086:TLL131086 TBN131086:TBP131086 SRR131086:SRT131086 SHV131086:SHX131086 RXZ131086:RYB131086 ROD131086:ROF131086 REH131086:REJ131086 QUL131086:QUN131086 QKP131086:QKR131086 QAT131086:QAV131086 PQX131086:PQZ131086 PHB131086:PHD131086 OXF131086:OXH131086 ONJ131086:ONL131086 ODN131086:ODP131086 NTR131086:NTT131086 NJV131086:NJX131086 MZZ131086:NAB131086 MQD131086:MQF131086 MGH131086:MGJ131086 LWL131086:LWN131086 LMP131086:LMR131086 LCT131086:LCV131086 KSX131086:KSZ131086 KJB131086:KJD131086 JZF131086:JZH131086 JPJ131086:JPL131086 JFN131086:JFP131086 IVR131086:IVT131086 ILV131086:ILX131086 IBZ131086:ICB131086 HSD131086:HSF131086 HIH131086:HIJ131086 GYL131086:GYN131086 GOP131086:GOR131086 GET131086:GEV131086 FUX131086:FUZ131086 FLB131086:FLD131086 FBF131086:FBH131086 ERJ131086:ERL131086 EHN131086:EHP131086 DXR131086:DXT131086 DNV131086:DNX131086 DDZ131086:DEB131086 CUD131086:CUF131086 CKH131086:CKJ131086 CAL131086:CAN131086 BQP131086:BQR131086 BGT131086:BGV131086 AWX131086:AWZ131086 ANB131086:AND131086 ADF131086:ADH131086 TJ131086:TL131086 JN131086:JP131086 R131085:T131085 WVZ65550:WWB65550 WMD65550:WMF65550 WCH65550:WCJ65550 VSL65550:VSN65550 VIP65550:VIR65550 UYT65550:UYV65550 UOX65550:UOZ65550 UFB65550:UFD65550 TVF65550:TVH65550 TLJ65550:TLL65550 TBN65550:TBP65550 SRR65550:SRT65550 SHV65550:SHX65550 RXZ65550:RYB65550 ROD65550:ROF65550 REH65550:REJ65550 QUL65550:QUN65550 QKP65550:QKR65550 QAT65550:QAV65550 PQX65550:PQZ65550 PHB65550:PHD65550 OXF65550:OXH65550 ONJ65550:ONL65550 ODN65550:ODP65550 NTR65550:NTT65550 NJV65550:NJX65550 MZZ65550:NAB65550 MQD65550:MQF65550 MGH65550:MGJ65550 LWL65550:LWN65550 LMP65550:LMR65550 LCT65550:LCV65550 KSX65550:KSZ65550 KJB65550:KJD65550 JZF65550:JZH65550 JPJ65550:JPL65550 JFN65550:JFP65550 IVR65550:IVT65550 ILV65550:ILX65550 IBZ65550:ICB65550 HSD65550:HSF65550 HIH65550:HIJ65550 GYL65550:GYN65550 GOP65550:GOR65550 GET65550:GEV65550 FUX65550:FUZ65550 FLB65550:FLD65550 FBF65550:FBH65550 ERJ65550:ERL65550 EHN65550:EHP65550 DXR65550:DXT65550 DNV65550:DNX65550 DDZ65550:DEB65550 CUD65550:CUF65550 CKH65550:CKJ65550 CAL65550:CAN65550 BQP65550:BQR65550 BGT65550:BGV65550 AWX65550:AWZ65550 ANB65550:AND65550 ADF65550:ADH65550 TJ65550:TL65550 JN65550:JP65550 R65549:T65549 WVZ13:WWB13 WMD13:WMF13 WCH13:WCJ13 VSL13:VSN13 VIP13:VIR13 UYT13:UYV13 UOX13:UOZ13 UFB13:UFD13 TVF13:TVH13 TLJ13:TLL13 TBN13:TBP13 SRR13:SRT13 SHV13:SHX13 RXZ13:RYB13 ROD13:ROF13 REH13:REJ13 QUL13:QUN13 QKP13:QKR13 QAT13:QAV13 PQX13:PQZ13 PHB13:PHD13 OXF13:OXH13 ONJ13:ONL13 ODN13:ODP13 NTR13:NTT13 NJV13:NJX13 MZZ13:NAB13 MQD13:MQF13 MGH13:MGJ13 LWL13:LWN13 LMP13:LMR13 LCT13:LCV13 KSX13:KSZ13 KJB13:KJD13 JZF13:JZH13 JPJ13:JPL13 JFN13:JFP13 IVR13:IVT13 ILV13:ILX13 IBZ13:ICB13 HSD13:HSF13 HIH13:HIJ13 GYL13:GYN13 GOP13:GOR13 GET13:GEV13 FUX13:FUZ13 FLB13:FLD13 FBF13:FBH13 ERJ13:ERL13 EHN13:EHP13 DXR13:DXT13 DNV13:DNX13 DDZ13:DEB13 CUD13:CUF13 CKH13:CKJ13 CAL13:CAN13 BQP13:BQR13 BGT13:BGV13 AWX13:AWZ13 ANB13:AND13 ADF13:ADH13 TJ13:TL13 JN13:JP13 X65550 WVM983054:WVQ983054 WLQ983054:WLU983054 WBU983054:WBY983054 VRY983054:VSC983054 VIC983054:VIG983054 UYG983054:UYK983054 UOK983054:UOO983054 UEO983054:UES983054 TUS983054:TUW983054 TKW983054:TLA983054 TBA983054:TBE983054 SRE983054:SRI983054 SHI983054:SHM983054 RXM983054:RXQ983054 RNQ983054:RNU983054 RDU983054:RDY983054 QTY983054:QUC983054 QKC983054:QKG983054 QAG983054:QAK983054 PQK983054:PQO983054 PGO983054:PGS983054 OWS983054:OWW983054 OMW983054:ONA983054 ODA983054:ODE983054 NTE983054:NTI983054 NJI983054:NJM983054 MZM983054:MZQ983054 MPQ983054:MPU983054 MFU983054:MFY983054 LVY983054:LWC983054 LMC983054:LMG983054 LCG983054:LCK983054 KSK983054:KSO983054 KIO983054:KIS983054 JYS983054:JYW983054 JOW983054:JPA983054 JFA983054:JFE983054 IVE983054:IVI983054 ILI983054:ILM983054 IBM983054:IBQ983054 HRQ983054:HRU983054 HHU983054:HHY983054 GXY983054:GYC983054 GOC983054:GOG983054 GEG983054:GEK983054 FUK983054:FUO983054 FKO983054:FKS983054 FAS983054:FAW983054 EQW983054:ERA983054 EHA983054:EHE983054 DXE983054:DXI983054 DNI983054:DNM983054 DDM983054:DDQ983054 CTQ983054:CTU983054 CJU983054:CJY983054 BZY983054:CAC983054 BQC983054:BQG983054 BGG983054:BGK983054 AWK983054:AWO983054 AMO983054:AMS983054 ACS983054:ACW983054 SW983054:TA983054 JA983054:JE983054 E983054:I983054 WVM917518:WVQ917518 WLQ917518:WLU917518 WBU917518:WBY917518 VRY917518:VSC917518 VIC917518:VIG917518 UYG917518:UYK917518 UOK917518:UOO917518 UEO917518:UES917518 TUS917518:TUW917518 TKW917518:TLA917518 TBA917518:TBE917518 SRE917518:SRI917518 SHI917518:SHM917518 RXM917518:RXQ917518 RNQ917518:RNU917518 RDU917518:RDY917518 QTY917518:QUC917518 QKC917518:QKG917518 QAG917518:QAK917518 PQK917518:PQO917518 PGO917518:PGS917518 OWS917518:OWW917518 OMW917518:ONA917518 ODA917518:ODE917518 NTE917518:NTI917518 NJI917518:NJM917518 MZM917518:MZQ917518 MPQ917518:MPU917518 MFU917518:MFY917518 LVY917518:LWC917518 LMC917518:LMG917518 LCG917518:LCK917518 KSK917518:KSO917518 KIO917518:KIS917518 JYS917518:JYW917518 JOW917518:JPA917518 JFA917518:JFE917518 IVE917518:IVI917518 ILI917518:ILM917518 IBM917518:IBQ917518 HRQ917518:HRU917518 HHU917518:HHY917518 GXY917518:GYC917518 GOC917518:GOG917518 GEG917518:GEK917518 FUK917518:FUO917518 FKO917518:FKS917518 FAS917518:FAW917518 EQW917518:ERA917518 EHA917518:EHE917518 DXE917518:DXI917518 DNI917518:DNM917518 DDM917518:DDQ917518 CTQ917518:CTU917518 CJU917518:CJY917518 BZY917518:CAC917518 BQC917518:BQG917518 BGG917518:BGK917518 AWK917518:AWO917518 AMO917518:AMS917518 ACS917518:ACW917518 SW917518:TA917518 JA917518:JE917518 E917518:I917518 WVM851982:WVQ851982 WLQ851982:WLU851982 WBU851982:WBY851982 VRY851982:VSC851982 VIC851982:VIG851982 UYG851982:UYK851982 UOK851982:UOO851982 UEO851982:UES851982 TUS851982:TUW851982 TKW851982:TLA851982 TBA851982:TBE851982 SRE851982:SRI851982 SHI851982:SHM851982 RXM851982:RXQ851982 RNQ851982:RNU851982 RDU851982:RDY851982 QTY851982:QUC851982 QKC851982:QKG851982 QAG851982:QAK851982 PQK851982:PQO851982 PGO851982:PGS851982 OWS851982:OWW851982 OMW851982:ONA851982 ODA851982:ODE851982 NTE851982:NTI851982 NJI851982:NJM851982 MZM851982:MZQ851982 MPQ851982:MPU851982 MFU851982:MFY851982 LVY851982:LWC851982 LMC851982:LMG851982 LCG851982:LCK851982 KSK851982:KSO851982 KIO851982:KIS851982 JYS851982:JYW851982 JOW851982:JPA851982 JFA851982:JFE851982 IVE851982:IVI851982 ILI851982:ILM851982 IBM851982:IBQ851982 HRQ851982:HRU851982 HHU851982:HHY851982 GXY851982:GYC851982 GOC851982:GOG851982 GEG851982:GEK851982 FUK851982:FUO851982 FKO851982:FKS851982 FAS851982:FAW851982 EQW851982:ERA851982 EHA851982:EHE851982 DXE851982:DXI851982 DNI851982:DNM851982 DDM851982:DDQ851982 CTQ851982:CTU851982 CJU851982:CJY851982 BZY851982:CAC851982 BQC851982:BQG851982 BGG851982:BGK851982 AWK851982:AWO851982 AMO851982:AMS851982 ACS851982:ACW851982 SW851982:TA851982 JA851982:JE851982 E851982:I851982 WVM786446:WVQ786446 WLQ786446:WLU786446 WBU786446:WBY786446 VRY786446:VSC786446 VIC786446:VIG786446 UYG786446:UYK786446 UOK786446:UOO786446 UEO786446:UES786446 TUS786446:TUW786446 TKW786446:TLA786446 TBA786446:TBE786446 SRE786446:SRI786446 SHI786446:SHM786446 RXM786446:RXQ786446 RNQ786446:RNU786446 RDU786446:RDY786446 QTY786446:QUC786446 QKC786446:QKG786446 QAG786446:QAK786446 PQK786446:PQO786446 PGO786446:PGS786446 OWS786446:OWW786446 OMW786446:ONA786446 ODA786446:ODE786446 NTE786446:NTI786446 NJI786446:NJM786446 MZM786446:MZQ786446 MPQ786446:MPU786446 MFU786446:MFY786446 LVY786446:LWC786446 LMC786446:LMG786446 LCG786446:LCK786446 KSK786446:KSO786446 KIO786446:KIS786446 JYS786446:JYW786446 JOW786446:JPA786446 JFA786446:JFE786446 IVE786446:IVI786446 ILI786446:ILM786446 IBM786446:IBQ786446 HRQ786446:HRU786446 HHU786446:HHY786446 GXY786446:GYC786446 GOC786446:GOG786446 GEG786446:GEK786446 FUK786446:FUO786446 FKO786446:FKS786446 FAS786446:FAW786446 EQW786446:ERA786446 EHA786446:EHE786446 DXE786446:DXI786446 DNI786446:DNM786446 DDM786446:DDQ786446 CTQ786446:CTU786446 CJU786446:CJY786446 BZY786446:CAC786446 BQC786446:BQG786446 BGG786446:BGK786446 AWK786446:AWO786446 AMO786446:AMS786446 ACS786446:ACW786446 SW786446:TA786446 JA786446:JE786446 E786446:I786446 WVM720910:WVQ720910 WLQ720910:WLU720910 WBU720910:WBY720910 VRY720910:VSC720910 VIC720910:VIG720910 UYG720910:UYK720910 UOK720910:UOO720910 UEO720910:UES720910 TUS720910:TUW720910 TKW720910:TLA720910 TBA720910:TBE720910 SRE720910:SRI720910 SHI720910:SHM720910 RXM720910:RXQ720910 RNQ720910:RNU720910 RDU720910:RDY720910 QTY720910:QUC720910 QKC720910:QKG720910 QAG720910:QAK720910 PQK720910:PQO720910 PGO720910:PGS720910 OWS720910:OWW720910 OMW720910:ONA720910 ODA720910:ODE720910 NTE720910:NTI720910 NJI720910:NJM720910 MZM720910:MZQ720910 MPQ720910:MPU720910 MFU720910:MFY720910 LVY720910:LWC720910 LMC720910:LMG720910 LCG720910:LCK720910 KSK720910:KSO720910 KIO720910:KIS720910 JYS720910:JYW720910 JOW720910:JPA720910 JFA720910:JFE720910 IVE720910:IVI720910 ILI720910:ILM720910 IBM720910:IBQ720910 HRQ720910:HRU720910 HHU720910:HHY720910 GXY720910:GYC720910 GOC720910:GOG720910 GEG720910:GEK720910 FUK720910:FUO720910 FKO720910:FKS720910 FAS720910:FAW720910 EQW720910:ERA720910 EHA720910:EHE720910 DXE720910:DXI720910 DNI720910:DNM720910 DDM720910:DDQ720910 CTQ720910:CTU720910 CJU720910:CJY720910 BZY720910:CAC720910 BQC720910:BQG720910 BGG720910:BGK720910 AWK720910:AWO720910 AMO720910:AMS720910 ACS720910:ACW720910 SW720910:TA720910 JA720910:JE720910 E720910:I720910 WVM655374:WVQ655374 WLQ655374:WLU655374 WBU655374:WBY655374 VRY655374:VSC655374 VIC655374:VIG655374 UYG655374:UYK655374 UOK655374:UOO655374 UEO655374:UES655374 TUS655374:TUW655374 TKW655374:TLA655374 TBA655374:TBE655374 SRE655374:SRI655374 SHI655374:SHM655374 RXM655374:RXQ655374 RNQ655374:RNU655374 RDU655374:RDY655374 QTY655374:QUC655374 QKC655374:QKG655374 QAG655374:QAK655374 PQK655374:PQO655374 PGO655374:PGS655374 OWS655374:OWW655374 OMW655374:ONA655374 ODA655374:ODE655374 NTE655374:NTI655374 NJI655374:NJM655374 MZM655374:MZQ655374 MPQ655374:MPU655374 MFU655374:MFY655374 LVY655374:LWC655374 LMC655374:LMG655374 LCG655374:LCK655374 KSK655374:KSO655374 KIO655374:KIS655374 JYS655374:JYW655374 JOW655374:JPA655374 JFA655374:JFE655374 IVE655374:IVI655374 ILI655374:ILM655374 IBM655374:IBQ655374 HRQ655374:HRU655374 HHU655374:HHY655374 GXY655374:GYC655374 GOC655374:GOG655374 GEG655374:GEK655374 FUK655374:FUO655374 FKO655374:FKS655374 FAS655374:FAW655374 EQW655374:ERA655374 EHA655374:EHE655374 DXE655374:DXI655374 DNI655374:DNM655374 DDM655374:DDQ655374 CTQ655374:CTU655374 CJU655374:CJY655374 BZY655374:CAC655374 BQC655374:BQG655374 BGG655374:BGK655374 AWK655374:AWO655374 AMO655374:AMS655374 ACS655374:ACW655374 SW655374:TA655374 JA655374:JE655374 E655374:I655374 WVM589838:WVQ589838 WLQ589838:WLU589838 WBU589838:WBY589838 VRY589838:VSC589838 VIC589838:VIG589838 UYG589838:UYK589838 UOK589838:UOO589838 UEO589838:UES589838 TUS589838:TUW589838 TKW589838:TLA589838 TBA589838:TBE589838 SRE589838:SRI589838 SHI589838:SHM589838 RXM589838:RXQ589838 RNQ589838:RNU589838 RDU589838:RDY589838 QTY589838:QUC589838 QKC589838:QKG589838 QAG589838:QAK589838 PQK589838:PQO589838 PGO589838:PGS589838 OWS589838:OWW589838 OMW589838:ONA589838 ODA589838:ODE589838 NTE589838:NTI589838 NJI589838:NJM589838 MZM589838:MZQ589838 MPQ589838:MPU589838 MFU589838:MFY589838 LVY589838:LWC589838 LMC589838:LMG589838 LCG589838:LCK589838 KSK589838:KSO589838 KIO589838:KIS589838 JYS589838:JYW589838 JOW589838:JPA589838 JFA589838:JFE589838 IVE589838:IVI589838 ILI589838:ILM589838 IBM589838:IBQ589838 HRQ589838:HRU589838 HHU589838:HHY589838 GXY589838:GYC589838 GOC589838:GOG589838 GEG589838:GEK589838 FUK589838:FUO589838 FKO589838:FKS589838 FAS589838:FAW589838 EQW589838:ERA589838 EHA589838:EHE589838 DXE589838:DXI589838 DNI589838:DNM589838 DDM589838:DDQ589838 CTQ589838:CTU589838 CJU589838:CJY589838 BZY589838:CAC589838 BQC589838:BQG589838 BGG589838:BGK589838 AWK589838:AWO589838 AMO589838:AMS589838 ACS589838:ACW589838 SW589838:TA589838 JA589838:JE589838 E589838:I589838 WVM524302:WVQ524302 WLQ524302:WLU524302 WBU524302:WBY524302 VRY524302:VSC524302 VIC524302:VIG524302 UYG524302:UYK524302 UOK524302:UOO524302 UEO524302:UES524302 TUS524302:TUW524302 TKW524302:TLA524302 TBA524302:TBE524302 SRE524302:SRI524302 SHI524302:SHM524302 RXM524302:RXQ524302 RNQ524302:RNU524302 RDU524302:RDY524302 QTY524302:QUC524302 QKC524302:QKG524302 QAG524302:QAK524302 PQK524302:PQO524302 PGO524302:PGS524302 OWS524302:OWW524302 OMW524302:ONA524302 ODA524302:ODE524302 NTE524302:NTI524302 NJI524302:NJM524302 MZM524302:MZQ524302 MPQ524302:MPU524302 MFU524302:MFY524302 LVY524302:LWC524302 LMC524302:LMG524302 LCG524302:LCK524302 KSK524302:KSO524302 KIO524302:KIS524302 JYS524302:JYW524302 JOW524302:JPA524302 JFA524302:JFE524302 IVE524302:IVI524302 ILI524302:ILM524302 IBM524302:IBQ524302 HRQ524302:HRU524302 HHU524302:HHY524302 GXY524302:GYC524302 GOC524302:GOG524302 GEG524302:GEK524302 FUK524302:FUO524302 FKO524302:FKS524302 FAS524302:FAW524302 EQW524302:ERA524302 EHA524302:EHE524302 DXE524302:DXI524302 DNI524302:DNM524302 DDM524302:DDQ524302 CTQ524302:CTU524302 CJU524302:CJY524302 BZY524302:CAC524302 BQC524302:BQG524302 BGG524302:BGK524302 AWK524302:AWO524302 AMO524302:AMS524302 ACS524302:ACW524302 SW524302:TA524302 JA524302:JE524302 E524302:I524302 WVM458766:WVQ458766 WLQ458766:WLU458766 WBU458766:WBY458766 VRY458766:VSC458766 VIC458766:VIG458766 UYG458766:UYK458766 UOK458766:UOO458766 UEO458766:UES458766 TUS458766:TUW458766 TKW458766:TLA458766 TBA458766:TBE458766 SRE458766:SRI458766 SHI458766:SHM458766 RXM458766:RXQ458766 RNQ458766:RNU458766 RDU458766:RDY458766 QTY458766:QUC458766 QKC458766:QKG458766 QAG458766:QAK458766 PQK458766:PQO458766 PGO458766:PGS458766 OWS458766:OWW458766 OMW458766:ONA458766 ODA458766:ODE458766 NTE458766:NTI458766 NJI458766:NJM458766 MZM458766:MZQ458766 MPQ458766:MPU458766 MFU458766:MFY458766 LVY458766:LWC458766 LMC458766:LMG458766 LCG458766:LCK458766 KSK458766:KSO458766 KIO458766:KIS458766 JYS458766:JYW458766 JOW458766:JPA458766 JFA458766:JFE458766 IVE458766:IVI458766 ILI458766:ILM458766 IBM458766:IBQ458766 HRQ458766:HRU458766 HHU458766:HHY458766 GXY458766:GYC458766 GOC458766:GOG458766 GEG458766:GEK458766 FUK458766:FUO458766 FKO458766:FKS458766 FAS458766:FAW458766 EQW458766:ERA458766 EHA458766:EHE458766 DXE458766:DXI458766 DNI458766:DNM458766 DDM458766:DDQ458766 CTQ458766:CTU458766 CJU458766:CJY458766 BZY458766:CAC458766 BQC458766:BQG458766 BGG458766:BGK458766 AWK458766:AWO458766 AMO458766:AMS458766 ACS458766:ACW458766 SW458766:TA458766 JA458766:JE458766 E458766:I458766 WVM393230:WVQ393230 WLQ393230:WLU393230 WBU393230:WBY393230 VRY393230:VSC393230 VIC393230:VIG393230 UYG393230:UYK393230 UOK393230:UOO393230 UEO393230:UES393230 TUS393230:TUW393230 TKW393230:TLA393230 TBA393230:TBE393230 SRE393230:SRI393230 SHI393230:SHM393230 RXM393230:RXQ393230 RNQ393230:RNU393230 RDU393230:RDY393230 QTY393230:QUC393230 QKC393230:QKG393230 QAG393230:QAK393230 PQK393230:PQO393230 PGO393230:PGS393230 OWS393230:OWW393230 OMW393230:ONA393230 ODA393230:ODE393230 NTE393230:NTI393230 NJI393230:NJM393230 MZM393230:MZQ393230 MPQ393230:MPU393230 MFU393230:MFY393230 LVY393230:LWC393230 LMC393230:LMG393230 LCG393230:LCK393230 KSK393230:KSO393230 KIO393230:KIS393230 JYS393230:JYW393230 JOW393230:JPA393230 JFA393230:JFE393230 IVE393230:IVI393230 ILI393230:ILM393230 IBM393230:IBQ393230 HRQ393230:HRU393230 HHU393230:HHY393230 GXY393230:GYC393230 GOC393230:GOG393230 GEG393230:GEK393230 FUK393230:FUO393230 FKO393230:FKS393230 FAS393230:FAW393230 EQW393230:ERA393230 EHA393230:EHE393230 DXE393230:DXI393230 DNI393230:DNM393230 DDM393230:DDQ393230 CTQ393230:CTU393230 CJU393230:CJY393230 BZY393230:CAC393230 BQC393230:BQG393230 BGG393230:BGK393230 AWK393230:AWO393230 AMO393230:AMS393230 ACS393230:ACW393230 SW393230:TA393230 JA393230:JE393230 E393230:I393230 WVM327694:WVQ327694 WLQ327694:WLU327694 WBU327694:WBY327694 VRY327694:VSC327694 VIC327694:VIG327694 UYG327694:UYK327694 UOK327694:UOO327694 UEO327694:UES327694 TUS327694:TUW327694 TKW327694:TLA327694 TBA327694:TBE327694 SRE327694:SRI327694 SHI327694:SHM327694 RXM327694:RXQ327694 RNQ327694:RNU327694 RDU327694:RDY327694 QTY327694:QUC327694 QKC327694:QKG327694 QAG327694:QAK327694 PQK327694:PQO327694 PGO327694:PGS327694 OWS327694:OWW327694 OMW327694:ONA327694 ODA327694:ODE327694 NTE327694:NTI327694 NJI327694:NJM327694 MZM327694:MZQ327694 MPQ327694:MPU327694 MFU327694:MFY327694 LVY327694:LWC327694 LMC327694:LMG327694 LCG327694:LCK327694 KSK327694:KSO327694 KIO327694:KIS327694 JYS327694:JYW327694 JOW327694:JPA327694 JFA327694:JFE327694 IVE327694:IVI327694 ILI327694:ILM327694 IBM327694:IBQ327694 HRQ327694:HRU327694 HHU327694:HHY327694 GXY327694:GYC327694 GOC327694:GOG327694 GEG327694:GEK327694 FUK327694:FUO327694 FKO327694:FKS327694 FAS327694:FAW327694 EQW327694:ERA327694 EHA327694:EHE327694 DXE327694:DXI327694 DNI327694:DNM327694 DDM327694:DDQ327694 CTQ327694:CTU327694 CJU327694:CJY327694 BZY327694:CAC327694 BQC327694:BQG327694 BGG327694:BGK327694 AWK327694:AWO327694 AMO327694:AMS327694 ACS327694:ACW327694 SW327694:TA327694 JA327694:JE327694 E327694:I327694 WVM262158:WVQ262158 WLQ262158:WLU262158 WBU262158:WBY262158 VRY262158:VSC262158 VIC262158:VIG262158 UYG262158:UYK262158 UOK262158:UOO262158 UEO262158:UES262158 TUS262158:TUW262158 TKW262158:TLA262158 TBA262158:TBE262158 SRE262158:SRI262158 SHI262158:SHM262158 RXM262158:RXQ262158 RNQ262158:RNU262158 RDU262158:RDY262158 QTY262158:QUC262158 QKC262158:QKG262158 QAG262158:QAK262158 PQK262158:PQO262158 PGO262158:PGS262158 OWS262158:OWW262158 OMW262158:ONA262158 ODA262158:ODE262158 NTE262158:NTI262158 NJI262158:NJM262158 MZM262158:MZQ262158 MPQ262158:MPU262158 MFU262158:MFY262158 LVY262158:LWC262158 LMC262158:LMG262158 LCG262158:LCK262158 KSK262158:KSO262158 KIO262158:KIS262158 JYS262158:JYW262158 JOW262158:JPA262158 JFA262158:JFE262158 IVE262158:IVI262158 ILI262158:ILM262158 IBM262158:IBQ262158 HRQ262158:HRU262158 HHU262158:HHY262158 GXY262158:GYC262158 GOC262158:GOG262158 GEG262158:GEK262158 FUK262158:FUO262158 FKO262158:FKS262158 FAS262158:FAW262158 EQW262158:ERA262158 EHA262158:EHE262158 DXE262158:DXI262158 DNI262158:DNM262158 DDM262158:DDQ262158 CTQ262158:CTU262158 CJU262158:CJY262158 BZY262158:CAC262158 BQC262158:BQG262158 BGG262158:BGK262158 AWK262158:AWO262158 AMO262158:AMS262158 ACS262158:ACW262158 SW262158:TA262158 JA262158:JE262158 E262158:I262158 WVM196622:WVQ196622 WLQ196622:WLU196622 WBU196622:WBY196622 VRY196622:VSC196622 VIC196622:VIG196622 UYG196622:UYK196622 UOK196622:UOO196622 UEO196622:UES196622 TUS196622:TUW196622 TKW196622:TLA196622 TBA196622:TBE196622 SRE196622:SRI196622 SHI196622:SHM196622 RXM196622:RXQ196622 RNQ196622:RNU196622 RDU196622:RDY196622 QTY196622:QUC196622 QKC196622:QKG196622 QAG196622:QAK196622 PQK196622:PQO196622 PGO196622:PGS196622 OWS196622:OWW196622 OMW196622:ONA196622 ODA196622:ODE196622 NTE196622:NTI196622 NJI196622:NJM196622 MZM196622:MZQ196622 MPQ196622:MPU196622 MFU196622:MFY196622 LVY196622:LWC196622 LMC196622:LMG196622 LCG196622:LCK196622 KSK196622:KSO196622 KIO196622:KIS196622 JYS196622:JYW196622 JOW196622:JPA196622 JFA196622:JFE196622 IVE196622:IVI196622 ILI196622:ILM196622 IBM196622:IBQ196622 HRQ196622:HRU196622 HHU196622:HHY196622 GXY196622:GYC196622 GOC196622:GOG196622 GEG196622:GEK196622 FUK196622:FUO196622 FKO196622:FKS196622 FAS196622:FAW196622 EQW196622:ERA196622 EHA196622:EHE196622 DXE196622:DXI196622 DNI196622:DNM196622 DDM196622:DDQ196622 CTQ196622:CTU196622 CJU196622:CJY196622 BZY196622:CAC196622 BQC196622:BQG196622 BGG196622:BGK196622 AWK196622:AWO196622 AMO196622:AMS196622 ACS196622:ACW196622 SW196622:TA196622 JA196622:JE196622 E196622:I196622 WVM131086:WVQ131086 WLQ131086:WLU131086 WBU131086:WBY131086 VRY131086:VSC131086 VIC131086:VIG131086 UYG131086:UYK131086 UOK131086:UOO131086 UEO131086:UES131086 TUS131086:TUW131086 TKW131086:TLA131086 TBA131086:TBE131086 SRE131086:SRI131086 SHI131086:SHM131086 RXM131086:RXQ131086 RNQ131086:RNU131086 RDU131086:RDY131086 QTY131086:QUC131086 QKC131086:QKG131086 QAG131086:QAK131086 PQK131086:PQO131086 PGO131086:PGS131086 OWS131086:OWW131086 OMW131086:ONA131086 ODA131086:ODE131086 NTE131086:NTI131086 NJI131086:NJM131086 MZM131086:MZQ131086 MPQ131086:MPU131086 MFU131086:MFY131086 LVY131086:LWC131086 LMC131086:LMG131086 LCG131086:LCK131086 KSK131086:KSO131086 KIO131086:KIS131086 JYS131086:JYW131086 JOW131086:JPA131086 JFA131086:JFE131086 IVE131086:IVI131086 ILI131086:ILM131086 IBM131086:IBQ131086 HRQ131086:HRU131086 HHU131086:HHY131086 GXY131086:GYC131086 GOC131086:GOG131086 GEG131086:GEK131086 FUK131086:FUO131086 FKO131086:FKS131086 FAS131086:FAW131086 EQW131086:ERA131086 EHA131086:EHE131086 DXE131086:DXI131086 DNI131086:DNM131086 DDM131086:DDQ131086 CTQ131086:CTU131086 CJU131086:CJY131086 BZY131086:CAC131086 BQC131086:BQG131086 BGG131086:BGK131086 AWK131086:AWO131086 AMO131086:AMS131086 ACS131086:ACW131086 SW131086:TA131086 JA131086:JE131086 E131086:I131086 WVM65550:WVQ65550 WLQ65550:WLU65550 WBU65550:WBY65550 VRY65550:VSC65550 VIC65550:VIG65550 UYG65550:UYK65550 UOK65550:UOO65550 UEO65550:UES65550 TUS65550:TUW65550 TKW65550:TLA65550 TBA65550:TBE65550 SRE65550:SRI65550 SHI65550:SHM65550 RXM65550:RXQ65550 RNQ65550:RNU65550 RDU65550:RDY65550 QTY65550:QUC65550 QKC65550:QKG65550 QAG65550:QAK65550 PQK65550:PQO65550 PGO65550:PGS65550 OWS65550:OWW65550 OMW65550:ONA65550 ODA65550:ODE65550 NTE65550:NTI65550 NJI65550:NJM65550 MZM65550:MZQ65550 MPQ65550:MPU65550 MFU65550:MFY65550 LVY65550:LWC65550 LMC65550:LMG65550 LCG65550:LCK65550 KSK65550:KSO65550 KIO65550:KIS65550 JYS65550:JYW65550 JOW65550:JPA65550 JFA65550:JFE65550 IVE65550:IVI65550 ILI65550:ILM65550 IBM65550:IBQ65550 HRQ65550:HRU65550 HHU65550:HHY65550 GXY65550:GYC65550 GOC65550:GOG65550 GEG65550:GEK65550 FUK65550:FUO65550 FKO65550:FKS65550 FAS65550:FAW65550 EQW65550:ERA65550 EHA65550:EHE65550 DXE65550:DXI65550 DNI65550:DNM65550 DDM65550:DDQ65550 CTQ65550:CTU65550 CJU65550:CJY65550 BZY65550:CAC65550 BQC65550:BQG65550 BGG65550:BGK65550 AWK65550:AWO65550 AMO65550:AMS65550 ACS65550:ACW65550 SW65550:TA65550 JA65550:JE65550 E65550:I65550 WVM13:WVQ13 WLQ13:WLU13 WBU13:WBY13 VRY13:VSC13 VIC13:VIG13 UYG13:UYK13 UOK13:UOO13 UEO13:UES13 TUS13:TUW13 TKW13:TLA13 TBA13:TBE13 SRE13:SRI13 SHI13:SHM13 RXM13:RXQ13 RNQ13:RNU13 RDU13:RDY13 QTY13:QUC13 QKC13:QKG13 QAG13:QAK13 PQK13:PQO13 PGO13:PGS13 OWS13:OWW13 OMW13:ONA13 ODA13:ODE13 NTE13:NTI13 NJI13:NJM13 MZM13:MZQ13 MPQ13:MPU13 MFU13:MFY13 LVY13:LWC13 LMC13:LMG13 LCG13:LCK13 KSK13:KSO13 KIO13:KIS13 JYS13:JYW13 JOW13:JPA13 JFA13:JFE13 IVE13:IVI13 ILI13:ILM13 IBM13:IBQ13 HRQ13:HRU13 HHU13:HHY13 GXY13:GYC13 GOC13:GOG13 GEG13:GEK13 FUK13:FUO13 FKO13:FKS13 FAS13:FAW13 EQW13:ERA13 EHA13:EHE13 DXE13:DXI13 DNI13:DNM13 DDM13:DDQ13 CTQ13:CTU13 CJU13:CJY13 BZY13:CAC13 BQC13:BQG13 BGG13:BGK13 AWK13:AWO13 AMO13:AMS13 ACS13:ACW13 SW13:TA13 JA13:JE13" xr:uid="{00000000-0002-0000-0400-000006000000}">
      <formula1>$AC$26:$AC$34</formula1>
    </dataValidation>
    <dataValidation allowBlank="1" showInputMessage="1" showErrorMessage="1" prompt="Please fill the name of your graduated school" sqref="E11" xr:uid="{00000000-0002-0000-0400-000007000000}"/>
    <dataValidation type="list" allowBlank="1" showInputMessage="1" showErrorMessage="1" sqref="J72:M73" xr:uid="{A4F3D8C9-C844-466A-A922-F49D918E2FB4}">
      <formula1>"プルダウン選択,日本 甲地方,日本 乙地方,指定都市,甲地方,乙地方,丙地方"</formula1>
    </dataValidation>
    <dataValidation type="list" allowBlank="1" showInputMessage="1" showErrorMessage="1" sqref="U72:V73" xr:uid="{65DE3580-7AA0-480D-83F6-6179B19F4638}">
      <formula1>"日本 甲地方,日本 乙地方,指定都市,甲地方,乙地方,丙地方"</formula1>
    </dataValidation>
  </dataValidations>
  <printOptions horizontalCentered="1"/>
  <pageMargins left="0.23622047244094491" right="0.23622047244094491" top="0.74803149606299213" bottom="0.74803149606299213" header="0.31496062992125984" footer="0.31496062992125984"/>
  <pageSetup paperSize="9" scale="50" orientation="portrait" blackAndWhite="1" r:id="rId3"/>
  <headerFooter alignWithMargins="0"/>
  <drawing r:id="rId4"/>
  <legacy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FD4E5-0398-4CE1-BD4F-47E99B40EEF0}">
  <sheetPr codeName="Sheet8">
    <tabColor rgb="FFFFCCFF"/>
    <pageSetUpPr fitToPage="1"/>
  </sheetPr>
  <dimension ref="A1:X53"/>
  <sheetViews>
    <sheetView zoomScaleNormal="100" workbookViewId="0">
      <selection sqref="A1:F1"/>
    </sheetView>
  </sheetViews>
  <sheetFormatPr defaultColWidth="8.85546875" defaultRowHeight="12.95"/>
  <cols>
    <col min="1" max="1" width="9.85546875" style="680" customWidth="1"/>
    <col min="2" max="2" width="11.42578125" style="680" customWidth="1"/>
    <col min="3" max="3" width="12.85546875" style="680" customWidth="1"/>
    <col min="4" max="4" width="42" style="680" customWidth="1"/>
    <col min="5" max="5" width="10.42578125" style="680" customWidth="1"/>
    <col min="6" max="6" width="9.85546875" style="680" customWidth="1"/>
    <col min="7" max="7" width="11.42578125" style="680" customWidth="1"/>
    <col min="8" max="8" width="12.85546875" style="680" customWidth="1"/>
    <col min="9" max="9" width="42" style="680" customWidth="1"/>
    <col min="10" max="10" width="8.85546875" style="680"/>
    <col min="11" max="11" width="9.85546875" style="680" customWidth="1"/>
    <col min="12" max="12" width="11.42578125" style="680" customWidth="1"/>
    <col min="13" max="13" width="12.85546875" style="680" customWidth="1"/>
    <col min="14" max="14" width="42" style="680" customWidth="1"/>
    <col min="15" max="15" width="8.85546875" style="680"/>
    <col min="16" max="16" width="9.85546875" style="680" customWidth="1"/>
    <col min="17" max="17" width="11.42578125" style="680" customWidth="1"/>
    <col min="18" max="18" width="12.85546875" style="680" customWidth="1"/>
    <col min="19" max="19" width="42" style="680" customWidth="1"/>
    <col min="20" max="20" width="8.85546875" style="680"/>
    <col min="21" max="21" width="9.85546875" style="680" customWidth="1"/>
    <col min="22" max="22" width="11.42578125" style="680" customWidth="1"/>
    <col min="23" max="23" width="12.85546875" style="680" customWidth="1"/>
    <col min="24" max="24" width="42" style="680" customWidth="1"/>
    <col min="25" max="16384" width="8.85546875" style="680"/>
  </cols>
  <sheetData>
    <row r="1" spans="1:24" ht="30.95" customHeight="1">
      <c r="A1" s="1547" t="s">
        <v>547</v>
      </c>
      <c r="B1" s="1547"/>
      <c r="C1" s="1547"/>
      <c r="D1" s="1547"/>
      <c r="E1" s="1547"/>
      <c r="F1" s="1547"/>
      <c r="I1" s="792" t="s">
        <v>548</v>
      </c>
    </row>
    <row r="2" spans="1:24" s="681" customFormat="1" ht="68.45" customHeight="1">
      <c r="A2" s="1548" t="s">
        <v>549</v>
      </c>
      <c r="B2" s="1548"/>
      <c r="C2" s="1548"/>
      <c r="D2" s="1548"/>
      <c r="E2" s="1548"/>
      <c r="F2" s="1548"/>
      <c r="G2" s="1548"/>
      <c r="H2" s="755"/>
      <c r="I2" s="755"/>
      <c r="J2" s="688"/>
      <c r="K2" s="154"/>
      <c r="L2" s="688"/>
      <c r="M2" s="688"/>
      <c r="N2" s="688"/>
      <c r="O2" s="688"/>
      <c r="P2" s="688"/>
      <c r="Q2" s="688"/>
      <c r="R2" s="688"/>
    </row>
    <row r="3" spans="1:24" s="681" customFormat="1" ht="20.100000000000001" customHeight="1">
      <c r="D3" s="756"/>
    </row>
    <row r="4" spans="1:24">
      <c r="A4" s="680" t="s">
        <v>550</v>
      </c>
      <c r="C4" s="757" t="s">
        <v>551</v>
      </c>
      <c r="D4" s="1022"/>
      <c r="F4" s="680" t="s">
        <v>552</v>
      </c>
      <c r="H4" s="757" t="s">
        <v>551</v>
      </c>
      <c r="I4" s="1022"/>
      <c r="K4" s="680" t="s">
        <v>553</v>
      </c>
      <c r="M4" s="757" t="s">
        <v>551</v>
      </c>
      <c r="N4" s="1022"/>
      <c r="P4" s="680" t="s">
        <v>554</v>
      </c>
      <c r="R4" s="757" t="s">
        <v>551</v>
      </c>
      <c r="S4" s="1022"/>
      <c r="U4" s="680" t="s">
        <v>555</v>
      </c>
      <c r="W4" s="757" t="s">
        <v>551</v>
      </c>
      <c r="X4" s="1022"/>
    </row>
    <row r="5" spans="1:24">
      <c r="C5" s="757" t="s">
        <v>551</v>
      </c>
      <c r="D5" s="1022"/>
      <c r="H5" s="757" t="s">
        <v>551</v>
      </c>
      <c r="I5" s="1022"/>
      <c r="M5" s="757" t="s">
        <v>551</v>
      </c>
      <c r="N5" s="1022"/>
      <c r="R5" s="757" t="s">
        <v>551</v>
      </c>
      <c r="S5" s="1022"/>
      <c r="W5" s="757" t="s">
        <v>551</v>
      </c>
      <c r="X5" s="1022"/>
    </row>
    <row r="7" spans="1:24">
      <c r="C7" s="758" t="s">
        <v>556</v>
      </c>
      <c r="D7" s="1023"/>
      <c r="H7" s="758" t="s">
        <v>556</v>
      </c>
      <c r="I7" s="1023"/>
      <c r="M7" s="758" t="s">
        <v>556</v>
      </c>
      <c r="N7" s="1023"/>
      <c r="R7" s="758" t="s">
        <v>556</v>
      </c>
      <c r="S7" s="1023"/>
      <c r="W7" s="758" t="s">
        <v>556</v>
      </c>
      <c r="X7" s="1023"/>
    </row>
    <row r="8" spans="1:24">
      <c r="D8" s="1024"/>
      <c r="I8" s="1024"/>
      <c r="N8" s="1024"/>
      <c r="S8" s="1024"/>
      <c r="X8" s="1024"/>
    </row>
    <row r="9" spans="1:24">
      <c r="D9" s="1025"/>
      <c r="I9" s="1025"/>
      <c r="N9" s="1025"/>
      <c r="S9" s="1025"/>
      <c r="X9" s="1025"/>
    </row>
    <row r="10" spans="1:24">
      <c r="A10" s="1549" t="s">
        <v>557</v>
      </c>
      <c r="B10" s="1551" t="s">
        <v>558</v>
      </c>
      <c r="C10" s="1553" t="s">
        <v>559</v>
      </c>
      <c r="D10" s="1553" t="s">
        <v>560</v>
      </c>
      <c r="F10" s="1549" t="s">
        <v>557</v>
      </c>
      <c r="G10" s="1551" t="s">
        <v>558</v>
      </c>
      <c r="H10" s="1553" t="s">
        <v>559</v>
      </c>
      <c r="I10" s="1553" t="s">
        <v>560</v>
      </c>
      <c r="K10" s="1549" t="s">
        <v>557</v>
      </c>
      <c r="L10" s="1551" t="s">
        <v>558</v>
      </c>
      <c r="M10" s="1553" t="s">
        <v>559</v>
      </c>
      <c r="N10" s="1553" t="s">
        <v>560</v>
      </c>
      <c r="P10" s="1549" t="s">
        <v>557</v>
      </c>
      <c r="Q10" s="1551" t="s">
        <v>558</v>
      </c>
      <c r="R10" s="1553" t="s">
        <v>559</v>
      </c>
      <c r="S10" s="1553" t="s">
        <v>560</v>
      </c>
      <c r="U10" s="1549" t="s">
        <v>557</v>
      </c>
      <c r="V10" s="1551" t="s">
        <v>558</v>
      </c>
      <c r="W10" s="1553" t="s">
        <v>559</v>
      </c>
      <c r="X10" s="1553" t="s">
        <v>560</v>
      </c>
    </row>
    <row r="11" spans="1:24">
      <c r="A11" s="1550"/>
      <c r="B11" s="1552"/>
      <c r="C11" s="1554"/>
      <c r="D11" s="1554"/>
      <c r="F11" s="1550"/>
      <c r="G11" s="1552"/>
      <c r="H11" s="1554"/>
      <c r="I11" s="1554"/>
      <c r="K11" s="1550"/>
      <c r="L11" s="1552"/>
      <c r="M11" s="1554"/>
      <c r="N11" s="1554"/>
      <c r="P11" s="1550"/>
      <c r="Q11" s="1552"/>
      <c r="R11" s="1554"/>
      <c r="S11" s="1554"/>
      <c r="U11" s="1550"/>
      <c r="V11" s="1552"/>
      <c r="W11" s="1554"/>
      <c r="X11" s="1554"/>
    </row>
    <row r="12" spans="1:24" ht="15" customHeight="1">
      <c r="A12" s="1556">
        <v>1</v>
      </c>
      <c r="B12" s="759"/>
      <c r="C12" s="760"/>
      <c r="D12" s="761"/>
      <c r="F12" s="1556">
        <v>1</v>
      </c>
      <c r="G12" s="759"/>
      <c r="H12" s="762"/>
      <c r="I12" s="763"/>
      <c r="K12" s="1556">
        <v>1</v>
      </c>
      <c r="L12" s="759"/>
      <c r="M12" s="762"/>
      <c r="N12" s="763"/>
      <c r="P12" s="1556">
        <v>1</v>
      </c>
      <c r="Q12" s="759"/>
      <c r="R12" s="762"/>
      <c r="S12" s="763"/>
      <c r="U12" s="1556">
        <v>1</v>
      </c>
      <c r="V12" s="759"/>
      <c r="W12" s="762"/>
      <c r="X12" s="763"/>
    </row>
    <row r="13" spans="1:24" ht="15" customHeight="1">
      <c r="A13" s="1556"/>
      <c r="B13" s="764"/>
      <c r="C13" s="765"/>
      <c r="D13" s="766"/>
      <c r="F13" s="1556"/>
      <c r="G13" s="764"/>
      <c r="H13" s="767"/>
      <c r="I13" s="768"/>
      <c r="K13" s="1556"/>
      <c r="L13" s="764"/>
      <c r="M13" s="767"/>
      <c r="N13" s="768"/>
      <c r="P13" s="1556"/>
      <c r="Q13" s="764"/>
      <c r="R13" s="767"/>
      <c r="S13" s="768"/>
      <c r="U13" s="1556"/>
      <c r="V13" s="764"/>
      <c r="W13" s="767"/>
      <c r="X13" s="768"/>
    </row>
    <row r="14" spans="1:24" ht="15" customHeight="1">
      <c r="A14" s="1556"/>
      <c r="B14" s="764"/>
      <c r="C14" s="765"/>
      <c r="D14" s="766"/>
      <c r="F14" s="1556"/>
      <c r="G14" s="764"/>
      <c r="H14" s="767"/>
      <c r="I14" s="768"/>
      <c r="K14" s="1556"/>
      <c r="L14" s="764"/>
      <c r="M14" s="767"/>
      <c r="N14" s="768"/>
      <c r="P14" s="1556"/>
      <c r="Q14" s="764"/>
      <c r="R14" s="767"/>
      <c r="S14" s="768"/>
      <c r="U14" s="1556"/>
      <c r="V14" s="764"/>
      <c r="W14" s="767"/>
      <c r="X14" s="768"/>
    </row>
    <row r="15" spans="1:24" ht="15" customHeight="1">
      <c r="A15" s="1556"/>
      <c r="B15" s="764"/>
      <c r="C15" s="765"/>
      <c r="D15" s="766"/>
      <c r="F15" s="1556"/>
      <c r="G15" s="764"/>
      <c r="H15" s="767"/>
      <c r="I15" s="768"/>
      <c r="K15" s="1556"/>
      <c r="L15" s="764"/>
      <c r="M15" s="767"/>
      <c r="N15" s="768"/>
      <c r="P15" s="1556"/>
      <c r="Q15" s="764"/>
      <c r="R15" s="767"/>
      <c r="S15" s="768"/>
      <c r="U15" s="1556"/>
      <c r="V15" s="764"/>
      <c r="W15" s="767"/>
      <c r="X15" s="768"/>
    </row>
    <row r="16" spans="1:24" ht="15" customHeight="1">
      <c r="A16" s="1556"/>
      <c r="B16" s="764"/>
      <c r="C16" s="765"/>
      <c r="D16" s="769"/>
      <c r="F16" s="1556"/>
      <c r="G16" s="764"/>
      <c r="H16" s="770"/>
      <c r="I16" s="771"/>
      <c r="K16" s="1556"/>
      <c r="L16" s="764"/>
      <c r="M16" s="770"/>
      <c r="N16" s="771"/>
      <c r="P16" s="1556"/>
      <c r="Q16" s="764"/>
      <c r="R16" s="770"/>
      <c r="S16" s="771"/>
      <c r="U16" s="1556"/>
      <c r="V16" s="764"/>
      <c r="W16" s="770"/>
      <c r="X16" s="771"/>
    </row>
    <row r="17" spans="1:24" ht="15" customHeight="1">
      <c r="A17" s="1557"/>
      <c r="B17" s="764"/>
      <c r="C17" s="772"/>
      <c r="D17" s="773"/>
      <c r="F17" s="1557"/>
      <c r="G17" s="764"/>
      <c r="H17" s="774"/>
      <c r="I17" s="775"/>
      <c r="K17" s="1557"/>
      <c r="L17" s="764"/>
      <c r="M17" s="774"/>
      <c r="N17" s="775"/>
      <c r="P17" s="1557"/>
      <c r="Q17" s="764"/>
      <c r="R17" s="774"/>
      <c r="S17" s="775"/>
      <c r="U17" s="1557"/>
      <c r="V17" s="764"/>
      <c r="W17" s="774"/>
      <c r="X17" s="775"/>
    </row>
    <row r="18" spans="1:24" ht="15" customHeight="1">
      <c r="A18" s="1555">
        <v>2</v>
      </c>
      <c r="B18" s="776" t="str">
        <f>IF(B12&lt;&gt;"",B12+1,"")</f>
        <v/>
      </c>
      <c r="C18" s="760"/>
      <c r="D18" s="777"/>
      <c r="F18" s="1555">
        <v>2</v>
      </c>
      <c r="G18" s="776" t="str">
        <f>IF(G12&lt;&gt;"",G12+1,"")</f>
        <v/>
      </c>
      <c r="H18" s="762"/>
      <c r="I18" s="778"/>
      <c r="K18" s="1555">
        <v>2</v>
      </c>
      <c r="L18" s="776" t="str">
        <f>IF(L12&lt;&gt;"",L12+1,"")</f>
        <v/>
      </c>
      <c r="M18" s="762"/>
      <c r="N18" s="778"/>
      <c r="P18" s="1555">
        <v>2</v>
      </c>
      <c r="Q18" s="776" t="str">
        <f>IF(Q12&lt;&gt;"",Q12+1,"")</f>
        <v/>
      </c>
      <c r="R18" s="762"/>
      <c r="S18" s="778"/>
      <c r="U18" s="1555">
        <v>2</v>
      </c>
      <c r="V18" s="776" t="str">
        <f>IF(V12&lt;&gt;"",V12+1,"")</f>
        <v/>
      </c>
      <c r="W18" s="762"/>
      <c r="X18" s="778"/>
    </row>
    <row r="19" spans="1:24" ht="15" customHeight="1">
      <c r="A19" s="1556"/>
      <c r="B19" s="764"/>
      <c r="C19" s="765"/>
      <c r="D19" s="779"/>
      <c r="F19" s="1556"/>
      <c r="G19" s="764"/>
      <c r="H19" s="770"/>
      <c r="I19" s="780"/>
      <c r="K19" s="1556"/>
      <c r="L19" s="764"/>
      <c r="M19" s="770"/>
      <c r="N19" s="780"/>
      <c r="P19" s="1556"/>
      <c r="Q19" s="764"/>
      <c r="R19" s="770"/>
      <c r="S19" s="780"/>
      <c r="U19" s="1556"/>
      <c r="V19" s="764"/>
      <c r="W19" s="770"/>
      <c r="X19" s="780"/>
    </row>
    <row r="20" spans="1:24" ht="15" customHeight="1">
      <c r="A20" s="1556"/>
      <c r="B20" s="764"/>
      <c r="C20" s="765"/>
      <c r="D20" s="769"/>
      <c r="F20" s="1556"/>
      <c r="G20" s="764"/>
      <c r="H20" s="767"/>
      <c r="I20" s="771"/>
      <c r="K20" s="1556"/>
      <c r="L20" s="764"/>
      <c r="M20" s="767"/>
      <c r="N20" s="781"/>
      <c r="P20" s="1556"/>
      <c r="Q20" s="764"/>
      <c r="R20" s="767"/>
      <c r="S20" s="771"/>
      <c r="U20" s="1556"/>
      <c r="V20" s="764"/>
      <c r="W20" s="767"/>
      <c r="X20" s="771"/>
    </row>
    <row r="21" spans="1:24" ht="15" customHeight="1">
      <c r="A21" s="1556"/>
      <c r="B21" s="764"/>
      <c r="C21" s="765"/>
      <c r="D21" s="769"/>
      <c r="F21" s="1556"/>
      <c r="G21" s="764"/>
      <c r="H21" s="767"/>
      <c r="I21" s="771"/>
      <c r="K21" s="1556"/>
      <c r="L21" s="764"/>
      <c r="M21" s="767"/>
      <c r="N21" s="771"/>
      <c r="P21" s="1556"/>
      <c r="Q21" s="764"/>
      <c r="R21" s="767"/>
      <c r="S21" s="771"/>
      <c r="U21" s="1556"/>
      <c r="V21" s="764"/>
      <c r="W21" s="767"/>
      <c r="X21" s="771"/>
    </row>
    <row r="22" spans="1:24" ht="15" customHeight="1">
      <c r="A22" s="1556"/>
      <c r="B22" s="764"/>
      <c r="C22" s="765"/>
      <c r="D22" s="769"/>
      <c r="F22" s="1556"/>
      <c r="G22" s="764"/>
      <c r="H22" s="767"/>
      <c r="I22" s="771"/>
      <c r="K22" s="1556"/>
      <c r="L22" s="764"/>
      <c r="M22" s="767"/>
      <c r="N22" s="771"/>
      <c r="P22" s="1556"/>
      <c r="Q22" s="764"/>
      <c r="R22" s="767"/>
      <c r="S22" s="771"/>
      <c r="U22" s="1556"/>
      <c r="V22" s="764"/>
      <c r="W22" s="767"/>
      <c r="X22" s="771"/>
    </row>
    <row r="23" spans="1:24" ht="15" customHeight="1">
      <c r="A23" s="1557"/>
      <c r="B23" s="764"/>
      <c r="C23" s="772"/>
      <c r="D23" s="773"/>
      <c r="F23" s="1557"/>
      <c r="G23" s="764"/>
      <c r="H23" s="774"/>
      <c r="I23" s="775"/>
      <c r="K23" s="1557"/>
      <c r="L23" s="764"/>
      <c r="M23" s="774"/>
      <c r="N23" s="775"/>
      <c r="P23" s="1557"/>
      <c r="Q23" s="764"/>
      <c r="R23" s="774"/>
      <c r="S23" s="775"/>
      <c r="U23" s="1557"/>
      <c r="V23" s="764"/>
      <c r="W23" s="774"/>
      <c r="X23" s="775"/>
    </row>
    <row r="24" spans="1:24" ht="15" customHeight="1">
      <c r="A24" s="1555">
        <v>3</v>
      </c>
      <c r="B24" s="776" t="str">
        <f>IF(B18&lt;&gt;"",B18+1,"")</f>
        <v/>
      </c>
      <c r="C24" s="760"/>
      <c r="D24" s="777"/>
      <c r="F24" s="1555">
        <v>3</v>
      </c>
      <c r="G24" s="776" t="str">
        <f>IF(G18&lt;&gt;"",G18+1,"")</f>
        <v/>
      </c>
      <c r="H24" s="762"/>
      <c r="I24" s="778"/>
      <c r="K24" s="1555">
        <v>3</v>
      </c>
      <c r="L24" s="776" t="str">
        <f>IF(L18&lt;&gt;"",L18+1,"")</f>
        <v/>
      </c>
      <c r="M24" s="762"/>
      <c r="N24" s="778"/>
      <c r="P24" s="1555">
        <v>3</v>
      </c>
      <c r="Q24" s="776" t="str">
        <f>IF(Q18&lt;&gt;"",Q18+1,"")</f>
        <v/>
      </c>
      <c r="R24" s="762"/>
      <c r="S24" s="778"/>
      <c r="U24" s="1555">
        <v>3</v>
      </c>
      <c r="V24" s="776" t="str">
        <f>IF(V18&lt;&gt;"",V18+1,"")</f>
        <v/>
      </c>
      <c r="W24" s="762"/>
      <c r="X24" s="778"/>
    </row>
    <row r="25" spans="1:24" ht="15" customHeight="1">
      <c r="A25" s="1556"/>
      <c r="B25" s="764"/>
      <c r="C25" s="765"/>
      <c r="D25" s="782"/>
      <c r="F25" s="1556"/>
      <c r="G25" s="764"/>
      <c r="H25" s="767"/>
      <c r="I25" s="781"/>
      <c r="K25" s="1556"/>
      <c r="L25" s="764"/>
      <c r="M25" s="767"/>
      <c r="N25" s="771"/>
      <c r="P25" s="1556"/>
      <c r="Q25" s="764"/>
      <c r="R25" s="767"/>
      <c r="S25" s="781"/>
      <c r="U25" s="1556"/>
      <c r="V25" s="764"/>
      <c r="W25" s="767"/>
      <c r="X25" s="781"/>
    </row>
    <row r="26" spans="1:24" ht="15" customHeight="1">
      <c r="A26" s="1556"/>
      <c r="B26" s="764"/>
      <c r="C26" s="765"/>
      <c r="D26" s="769"/>
      <c r="F26" s="1556"/>
      <c r="G26" s="764"/>
      <c r="H26" s="767"/>
      <c r="I26" s="780"/>
      <c r="K26" s="1556"/>
      <c r="L26" s="764"/>
      <c r="M26" s="767"/>
      <c r="N26" s="781"/>
      <c r="P26" s="1556"/>
      <c r="Q26" s="764"/>
      <c r="R26" s="767"/>
      <c r="S26" s="780"/>
      <c r="U26" s="1556"/>
      <c r="V26" s="764"/>
      <c r="W26" s="767"/>
      <c r="X26" s="780"/>
    </row>
    <row r="27" spans="1:24" ht="15" customHeight="1">
      <c r="A27" s="1556"/>
      <c r="B27" s="764"/>
      <c r="C27" s="765"/>
      <c r="D27" s="769"/>
      <c r="F27" s="1556"/>
      <c r="G27" s="764"/>
      <c r="H27" s="767"/>
      <c r="I27" s="783"/>
      <c r="K27" s="1556"/>
      <c r="L27" s="764"/>
      <c r="M27" s="767"/>
      <c r="N27" s="783"/>
      <c r="P27" s="1556"/>
      <c r="Q27" s="764"/>
      <c r="R27" s="767"/>
      <c r="S27" s="783"/>
      <c r="U27" s="1556"/>
      <c r="V27" s="764"/>
      <c r="W27" s="767"/>
      <c r="X27" s="780"/>
    </row>
    <row r="28" spans="1:24" ht="15" customHeight="1">
      <c r="A28" s="1556"/>
      <c r="B28" s="764"/>
      <c r="C28" s="765"/>
      <c r="D28" s="769"/>
      <c r="F28" s="1556"/>
      <c r="G28" s="764"/>
      <c r="H28" s="767"/>
      <c r="I28" s="771"/>
      <c r="K28" s="1556"/>
      <c r="L28" s="764"/>
      <c r="M28" s="767"/>
      <c r="N28" s="771"/>
      <c r="P28" s="1556"/>
      <c r="Q28" s="764"/>
      <c r="R28" s="767"/>
      <c r="S28" s="771"/>
      <c r="U28" s="1556"/>
      <c r="V28" s="764"/>
      <c r="W28" s="767"/>
      <c r="X28" s="771"/>
    </row>
    <row r="29" spans="1:24" ht="15" customHeight="1">
      <c r="A29" s="1557"/>
      <c r="B29" s="764"/>
      <c r="C29" s="772"/>
      <c r="D29" s="773"/>
      <c r="F29" s="1557"/>
      <c r="G29" s="764"/>
      <c r="H29" s="774"/>
      <c r="I29" s="775"/>
      <c r="K29" s="1557"/>
      <c r="L29" s="764"/>
      <c r="M29" s="774"/>
      <c r="N29" s="775"/>
      <c r="P29" s="1557"/>
      <c r="Q29" s="764"/>
      <c r="R29" s="774"/>
      <c r="S29" s="775"/>
      <c r="U29" s="1557"/>
      <c r="V29" s="764"/>
      <c r="W29" s="774"/>
      <c r="X29" s="775"/>
    </row>
    <row r="30" spans="1:24" ht="15" customHeight="1">
      <c r="A30" s="1555">
        <v>4</v>
      </c>
      <c r="B30" s="776" t="str">
        <f>IF(B24&lt;&gt;"",B24+1,"")</f>
        <v/>
      </c>
      <c r="C30" s="760"/>
      <c r="D30" s="777"/>
      <c r="F30" s="1555">
        <v>4</v>
      </c>
      <c r="G30" s="776" t="str">
        <f>IF(G24&lt;&gt;"",G24+1,"")</f>
        <v/>
      </c>
      <c r="H30" s="762"/>
      <c r="I30" s="778"/>
      <c r="K30" s="1555">
        <v>4</v>
      </c>
      <c r="L30" s="776" t="str">
        <f>IF(L24&lt;&gt;"",L24+1,"")</f>
        <v/>
      </c>
      <c r="M30" s="762"/>
      <c r="N30" s="778"/>
      <c r="P30" s="1555">
        <v>4</v>
      </c>
      <c r="Q30" s="776" t="str">
        <f>IF(Q24&lt;&gt;"",Q24+1,"")</f>
        <v/>
      </c>
      <c r="R30" s="762"/>
      <c r="S30" s="778"/>
      <c r="U30" s="1555">
        <v>4</v>
      </c>
      <c r="V30" s="776" t="str">
        <f>IF(V24&lt;&gt;"",V24+1,"")</f>
        <v/>
      </c>
      <c r="W30" s="762"/>
      <c r="X30" s="778"/>
    </row>
    <row r="31" spans="1:24" ht="15" customHeight="1">
      <c r="A31" s="1556"/>
      <c r="B31" s="764"/>
      <c r="C31" s="765"/>
      <c r="D31" s="782"/>
      <c r="F31" s="1556"/>
      <c r="G31" s="764"/>
      <c r="H31" s="767"/>
      <c r="I31" s="781"/>
      <c r="K31" s="1556"/>
      <c r="L31" s="764"/>
      <c r="M31" s="767"/>
      <c r="N31" s="781"/>
      <c r="P31" s="1556"/>
      <c r="Q31" s="764"/>
      <c r="R31" s="767"/>
      <c r="S31" s="781"/>
      <c r="U31" s="1556"/>
      <c r="V31" s="764"/>
      <c r="W31" s="767"/>
      <c r="X31" s="780"/>
    </row>
    <row r="32" spans="1:24" ht="15" customHeight="1">
      <c r="A32" s="1556"/>
      <c r="B32" s="764"/>
      <c r="C32" s="765"/>
      <c r="D32" s="769"/>
      <c r="F32" s="1556"/>
      <c r="G32" s="764"/>
      <c r="H32" s="767" t="s">
        <v>561</v>
      </c>
      <c r="I32" s="780"/>
      <c r="K32" s="1556"/>
      <c r="L32" s="764"/>
      <c r="M32" s="767" t="s">
        <v>561</v>
      </c>
      <c r="N32" s="781"/>
      <c r="P32" s="1556"/>
      <c r="Q32" s="764"/>
      <c r="R32" s="767" t="s">
        <v>561</v>
      </c>
      <c r="S32" s="780"/>
      <c r="U32" s="1556"/>
      <c r="V32" s="764"/>
      <c r="W32" s="767" t="s">
        <v>561</v>
      </c>
      <c r="X32" s="780"/>
    </row>
    <row r="33" spans="1:24" ht="15" customHeight="1">
      <c r="A33" s="1556"/>
      <c r="B33" s="764"/>
      <c r="C33" s="765"/>
      <c r="D33" s="769"/>
      <c r="F33" s="1556"/>
      <c r="G33" s="764"/>
      <c r="H33" s="767"/>
      <c r="I33" s="783"/>
      <c r="K33" s="1556"/>
      <c r="L33" s="764"/>
      <c r="M33" s="767"/>
      <c r="N33" s="780"/>
      <c r="P33" s="1556"/>
      <c r="Q33" s="764"/>
      <c r="R33" s="767"/>
      <c r="S33" s="783"/>
      <c r="U33" s="1556"/>
      <c r="V33" s="764"/>
      <c r="W33" s="767"/>
      <c r="X33" s="783"/>
    </row>
    <row r="34" spans="1:24" ht="15" customHeight="1">
      <c r="A34" s="1556"/>
      <c r="B34" s="764"/>
      <c r="C34" s="765"/>
      <c r="D34" s="784"/>
      <c r="F34" s="1556"/>
      <c r="G34" s="764"/>
      <c r="H34" s="767"/>
      <c r="I34" s="783"/>
      <c r="K34" s="1556"/>
      <c r="L34" s="764"/>
      <c r="M34" s="767"/>
      <c r="N34" s="783"/>
      <c r="P34" s="1556"/>
      <c r="Q34" s="764"/>
      <c r="R34" s="767"/>
      <c r="S34" s="783"/>
      <c r="U34" s="1556"/>
      <c r="V34" s="764"/>
      <c r="W34" s="767"/>
      <c r="X34" s="783"/>
    </row>
    <row r="35" spans="1:24" ht="15" customHeight="1">
      <c r="A35" s="1557"/>
      <c r="B35" s="764"/>
      <c r="C35" s="772"/>
      <c r="D35" s="785"/>
      <c r="F35" s="1557"/>
      <c r="G35" s="764"/>
      <c r="H35" s="774"/>
      <c r="I35" s="786"/>
      <c r="K35" s="1557"/>
      <c r="L35" s="764"/>
      <c r="M35" s="774"/>
      <c r="N35" s="786"/>
      <c r="P35" s="1557"/>
      <c r="Q35" s="764"/>
      <c r="R35" s="774"/>
      <c r="S35" s="786"/>
      <c r="U35" s="1557"/>
      <c r="V35" s="764"/>
      <c r="W35" s="774"/>
      <c r="X35" s="786"/>
    </row>
    <row r="36" spans="1:24" ht="15" customHeight="1">
      <c r="A36" s="1555">
        <v>5</v>
      </c>
      <c r="B36" s="776" t="str">
        <f>IF(B30&lt;&gt;"",B30+1,"")</f>
        <v/>
      </c>
      <c r="C36" s="787"/>
      <c r="D36" s="777"/>
      <c r="F36" s="1555">
        <v>5</v>
      </c>
      <c r="G36" s="776" t="str">
        <f>IF(G30&lt;&gt;"",G30+1,"")</f>
        <v/>
      </c>
      <c r="H36" s="788"/>
      <c r="I36" s="778"/>
      <c r="K36" s="1555">
        <v>5</v>
      </c>
      <c r="L36" s="776" t="str">
        <f>IF(L30&lt;&gt;"",L30+1,"")</f>
        <v/>
      </c>
      <c r="M36" s="788"/>
      <c r="N36" s="778"/>
      <c r="P36" s="1555">
        <v>5</v>
      </c>
      <c r="Q36" s="776" t="str">
        <f>IF(Q30&lt;&gt;"",Q30+1,"")</f>
        <v/>
      </c>
      <c r="R36" s="788"/>
      <c r="S36" s="778"/>
      <c r="U36" s="1555">
        <v>5</v>
      </c>
      <c r="V36" s="776" t="str">
        <f>IF(V30&lt;&gt;"",V30+1,"")</f>
        <v/>
      </c>
      <c r="W36" s="788"/>
      <c r="X36" s="778"/>
    </row>
    <row r="37" spans="1:24" ht="15" customHeight="1">
      <c r="A37" s="1556"/>
      <c r="B37" s="764"/>
      <c r="C37" s="765"/>
      <c r="D37" s="782"/>
      <c r="F37" s="1556"/>
      <c r="G37" s="764"/>
      <c r="H37" s="767"/>
      <c r="I37" s="781"/>
      <c r="K37" s="1556"/>
      <c r="L37" s="764"/>
      <c r="M37" s="767"/>
      <c r="N37" s="781"/>
      <c r="P37" s="1556"/>
      <c r="Q37" s="764"/>
      <c r="R37" s="767"/>
      <c r="S37" s="781"/>
      <c r="U37" s="1556"/>
      <c r="V37" s="764"/>
      <c r="W37" s="767"/>
      <c r="X37" s="781"/>
    </row>
    <row r="38" spans="1:24" ht="15" customHeight="1">
      <c r="A38" s="1556"/>
      <c r="B38" s="764"/>
      <c r="C38" s="765"/>
      <c r="D38" s="766"/>
      <c r="F38" s="1556"/>
      <c r="G38" s="764"/>
      <c r="H38" s="767"/>
      <c r="I38" s="780"/>
      <c r="K38" s="1556"/>
      <c r="L38" s="764"/>
      <c r="M38" s="767"/>
      <c r="N38" s="781"/>
      <c r="P38" s="1556"/>
      <c r="Q38" s="764"/>
      <c r="R38" s="767"/>
      <c r="S38" s="780"/>
      <c r="U38" s="1556"/>
      <c r="V38" s="764"/>
      <c r="W38" s="767"/>
      <c r="X38" s="780"/>
    </row>
    <row r="39" spans="1:24" ht="15" customHeight="1">
      <c r="A39" s="1556"/>
      <c r="B39" s="764"/>
      <c r="C39" s="765"/>
      <c r="D39" s="766"/>
      <c r="F39" s="1556"/>
      <c r="G39" s="764"/>
      <c r="H39" s="767"/>
      <c r="I39" s="780"/>
      <c r="K39" s="1556"/>
      <c r="L39" s="764"/>
      <c r="M39" s="767"/>
      <c r="N39" s="781"/>
      <c r="P39" s="1556"/>
      <c r="Q39" s="764"/>
      <c r="R39" s="767"/>
      <c r="S39" s="780"/>
      <c r="U39" s="1556"/>
      <c r="V39" s="764"/>
      <c r="W39" s="767"/>
      <c r="X39" s="780"/>
    </row>
    <row r="40" spans="1:24" ht="15" customHeight="1">
      <c r="A40" s="1556"/>
      <c r="B40" s="764"/>
      <c r="C40" s="765"/>
      <c r="D40" s="779"/>
      <c r="F40" s="1556"/>
      <c r="G40" s="764"/>
      <c r="H40" s="767"/>
      <c r="I40" s="780"/>
      <c r="K40" s="1556"/>
      <c r="L40" s="764"/>
      <c r="M40" s="767"/>
      <c r="N40" s="780"/>
      <c r="P40" s="1556"/>
      <c r="Q40" s="764"/>
      <c r="R40" s="767"/>
      <c r="S40" s="780"/>
      <c r="U40" s="1556"/>
      <c r="V40" s="764"/>
      <c r="W40" s="767"/>
      <c r="X40" s="780"/>
    </row>
    <row r="41" spans="1:24" ht="15" customHeight="1">
      <c r="A41" s="1557"/>
      <c r="B41" s="789"/>
      <c r="C41" s="772"/>
      <c r="D41" s="790"/>
      <c r="F41" s="1557"/>
      <c r="G41" s="789"/>
      <c r="H41" s="774"/>
      <c r="I41" s="791"/>
      <c r="K41" s="1557"/>
      <c r="L41" s="789"/>
      <c r="M41" s="774"/>
      <c r="N41" s="791"/>
      <c r="P41" s="1557"/>
      <c r="Q41" s="789"/>
      <c r="R41" s="774"/>
      <c r="S41" s="791"/>
      <c r="U41" s="1557"/>
      <c r="V41" s="789"/>
      <c r="W41" s="774"/>
      <c r="X41" s="791"/>
    </row>
    <row r="42" spans="1:24" ht="15" customHeight="1">
      <c r="A42" s="1555">
        <v>6</v>
      </c>
      <c r="B42" s="776" t="str">
        <f>IF(B36&lt;&gt;"",B36+1,"")</f>
        <v/>
      </c>
      <c r="C42" s="787"/>
      <c r="D42" s="777"/>
      <c r="F42" s="1555">
        <v>6</v>
      </c>
      <c r="G42" s="776" t="str">
        <f>IF(G36&lt;&gt;"",G36+1,"")</f>
        <v/>
      </c>
      <c r="H42" s="788"/>
      <c r="I42" s="778"/>
      <c r="K42" s="1555">
        <v>6</v>
      </c>
      <c r="L42" s="776" t="str">
        <f>IF(L36&lt;&gt;"",L36+1,"")</f>
        <v/>
      </c>
      <c r="M42" s="788"/>
      <c r="N42" s="778"/>
      <c r="P42" s="1555">
        <v>6</v>
      </c>
      <c r="Q42" s="776" t="str">
        <f>IF(Q36&lt;&gt;"",Q36+1,"")</f>
        <v/>
      </c>
      <c r="R42" s="788"/>
      <c r="S42" s="778"/>
      <c r="U42" s="1555">
        <v>6</v>
      </c>
      <c r="V42" s="776" t="str">
        <f>IF(V36&lt;&gt;"",V36+1,"")</f>
        <v/>
      </c>
      <c r="W42" s="788"/>
      <c r="X42" s="778"/>
    </row>
    <row r="43" spans="1:24" ht="15" customHeight="1">
      <c r="A43" s="1556"/>
      <c r="B43" s="764"/>
      <c r="C43" s="765"/>
      <c r="D43" s="782"/>
      <c r="F43" s="1556"/>
      <c r="G43" s="764"/>
      <c r="H43" s="767"/>
      <c r="I43" s="781"/>
      <c r="K43" s="1556"/>
      <c r="L43" s="764"/>
      <c r="M43" s="767"/>
      <c r="N43" s="781"/>
      <c r="P43" s="1556"/>
      <c r="Q43" s="764"/>
      <c r="R43" s="767"/>
      <c r="S43" s="781"/>
      <c r="U43" s="1556"/>
      <c r="V43" s="764"/>
      <c r="W43" s="767"/>
      <c r="X43" s="781"/>
    </row>
    <row r="44" spans="1:24" ht="15" customHeight="1">
      <c r="A44" s="1556"/>
      <c r="B44" s="764"/>
      <c r="C44" s="765"/>
      <c r="D44" s="766"/>
      <c r="F44" s="1556"/>
      <c r="G44" s="764"/>
      <c r="H44" s="767"/>
      <c r="I44" s="780"/>
      <c r="K44" s="1556"/>
      <c r="L44" s="764"/>
      <c r="M44" s="767"/>
      <c r="N44" s="780"/>
      <c r="P44" s="1556"/>
      <c r="Q44" s="764"/>
      <c r="R44" s="767"/>
      <c r="S44" s="780"/>
      <c r="U44" s="1556"/>
      <c r="V44" s="764"/>
      <c r="W44" s="767"/>
      <c r="X44" s="780"/>
    </row>
    <row r="45" spans="1:24" ht="15" customHeight="1">
      <c r="A45" s="1556"/>
      <c r="B45" s="764"/>
      <c r="C45" s="765"/>
      <c r="D45" s="784"/>
      <c r="F45" s="1556"/>
      <c r="G45" s="764"/>
      <c r="H45" s="767"/>
      <c r="I45" s="783"/>
      <c r="K45" s="1556"/>
      <c r="L45" s="764"/>
      <c r="M45" s="767"/>
      <c r="N45" s="783"/>
      <c r="P45" s="1556"/>
      <c r="Q45" s="764"/>
      <c r="R45" s="767"/>
      <c r="S45" s="783"/>
      <c r="U45" s="1556"/>
      <c r="V45" s="764"/>
      <c r="W45" s="767"/>
      <c r="X45" s="783"/>
    </row>
    <row r="46" spans="1:24" ht="15" customHeight="1">
      <c r="A46" s="1556"/>
      <c r="B46" s="764"/>
      <c r="C46" s="765"/>
      <c r="D46" s="779"/>
      <c r="F46" s="1556"/>
      <c r="G46" s="764"/>
      <c r="H46" s="767"/>
      <c r="I46" s="780"/>
      <c r="K46" s="1556"/>
      <c r="L46" s="764"/>
      <c r="M46" s="767"/>
      <c r="N46" s="780"/>
      <c r="P46" s="1556"/>
      <c r="Q46" s="764"/>
      <c r="R46" s="767"/>
      <c r="S46" s="780"/>
      <c r="U46" s="1556"/>
      <c r="V46" s="764"/>
      <c r="W46" s="767"/>
      <c r="X46" s="780"/>
    </row>
    <row r="47" spans="1:24" ht="15" customHeight="1">
      <c r="A47" s="1557"/>
      <c r="B47" s="789"/>
      <c r="C47" s="772"/>
      <c r="D47" s="790"/>
      <c r="F47" s="1557"/>
      <c r="G47" s="789"/>
      <c r="H47" s="774"/>
      <c r="I47" s="791"/>
      <c r="K47" s="1557"/>
      <c r="L47" s="789"/>
      <c r="M47" s="774"/>
      <c r="N47" s="791"/>
      <c r="P47" s="1557"/>
      <c r="Q47" s="789"/>
      <c r="R47" s="774"/>
      <c r="S47" s="791"/>
      <c r="U47" s="1557"/>
      <c r="V47" s="789"/>
      <c r="W47" s="774"/>
      <c r="X47" s="791"/>
    </row>
    <row r="48" spans="1:24" ht="15" customHeight="1">
      <c r="A48" s="1555">
        <v>7</v>
      </c>
      <c r="B48" s="776" t="str">
        <f>IF(B42&lt;&gt;"",B42+1,"")</f>
        <v/>
      </c>
      <c r="C48" s="787"/>
      <c r="D48" s="777"/>
      <c r="F48" s="1555">
        <v>7</v>
      </c>
      <c r="G48" s="776" t="str">
        <f>IF(G42&lt;&gt;"",G42+1,"")</f>
        <v/>
      </c>
      <c r="H48" s="788"/>
      <c r="I48" s="778"/>
      <c r="K48" s="1555">
        <v>7</v>
      </c>
      <c r="L48" s="776" t="str">
        <f>IF(L42&lt;&gt;"",L42+1,"")</f>
        <v/>
      </c>
      <c r="M48" s="788"/>
      <c r="N48" s="778"/>
      <c r="P48" s="1555">
        <v>7</v>
      </c>
      <c r="Q48" s="776" t="str">
        <f>IF(Q42&lt;&gt;"",Q42+1,"")</f>
        <v/>
      </c>
      <c r="R48" s="788"/>
      <c r="S48" s="778"/>
      <c r="U48" s="1555">
        <v>7</v>
      </c>
      <c r="V48" s="776" t="str">
        <f>IF(V42&lt;&gt;"",V42+1,"")</f>
        <v/>
      </c>
      <c r="W48" s="788"/>
      <c r="X48" s="778"/>
    </row>
    <row r="49" spans="1:24" ht="15" customHeight="1">
      <c r="A49" s="1556"/>
      <c r="B49" s="764"/>
      <c r="C49" s="765"/>
      <c r="D49" s="782"/>
      <c r="F49" s="1556"/>
      <c r="G49" s="764"/>
      <c r="H49" s="767"/>
      <c r="I49" s="781"/>
      <c r="K49" s="1556"/>
      <c r="L49" s="764"/>
      <c r="M49" s="767"/>
      <c r="N49" s="781"/>
      <c r="P49" s="1556"/>
      <c r="Q49" s="764"/>
      <c r="R49" s="767"/>
      <c r="S49" s="781"/>
      <c r="U49" s="1556"/>
      <c r="V49" s="764"/>
      <c r="W49" s="767"/>
      <c r="X49" s="781"/>
    </row>
    <row r="50" spans="1:24" ht="15" customHeight="1">
      <c r="A50" s="1556"/>
      <c r="B50" s="764"/>
      <c r="C50" s="765"/>
      <c r="D50" s="766"/>
      <c r="F50" s="1556"/>
      <c r="G50" s="764"/>
      <c r="H50" s="767"/>
      <c r="I50" s="780"/>
      <c r="K50" s="1556"/>
      <c r="L50" s="764"/>
      <c r="M50" s="767"/>
      <c r="N50" s="780"/>
      <c r="P50" s="1556"/>
      <c r="Q50" s="764"/>
      <c r="R50" s="767"/>
      <c r="S50" s="780"/>
      <c r="U50" s="1556"/>
      <c r="V50" s="764"/>
      <c r="W50" s="767"/>
      <c r="X50" s="780"/>
    </row>
    <row r="51" spans="1:24" ht="15" customHeight="1">
      <c r="A51" s="1556"/>
      <c r="B51" s="764"/>
      <c r="C51" s="765"/>
      <c r="D51" s="784"/>
      <c r="F51" s="1556"/>
      <c r="G51" s="764"/>
      <c r="H51" s="767"/>
      <c r="I51" s="783"/>
      <c r="K51" s="1556"/>
      <c r="L51" s="764"/>
      <c r="M51" s="767"/>
      <c r="N51" s="783"/>
      <c r="P51" s="1556"/>
      <c r="Q51" s="764"/>
      <c r="R51" s="767"/>
      <c r="S51" s="783"/>
      <c r="U51" s="1556"/>
      <c r="V51" s="764"/>
      <c r="W51" s="767"/>
      <c r="X51" s="783"/>
    </row>
    <row r="52" spans="1:24" ht="15" customHeight="1">
      <c r="A52" s="1556"/>
      <c r="B52" s="764"/>
      <c r="C52" s="765"/>
      <c r="D52" s="779"/>
      <c r="F52" s="1556"/>
      <c r="G52" s="764"/>
      <c r="H52" s="767"/>
      <c r="I52" s="780"/>
      <c r="K52" s="1556"/>
      <c r="L52" s="764"/>
      <c r="M52" s="767"/>
      <c r="N52" s="780"/>
      <c r="P52" s="1556"/>
      <c r="Q52" s="764"/>
      <c r="R52" s="767"/>
      <c r="S52" s="780"/>
      <c r="U52" s="1556"/>
      <c r="V52" s="764"/>
      <c r="W52" s="767"/>
      <c r="X52" s="780"/>
    </row>
    <row r="53" spans="1:24" ht="15" customHeight="1">
      <c r="A53" s="1557"/>
      <c r="B53" s="789"/>
      <c r="C53" s="772"/>
      <c r="D53" s="790"/>
      <c r="F53" s="1557"/>
      <c r="G53" s="789"/>
      <c r="H53" s="774"/>
      <c r="I53" s="791"/>
      <c r="K53" s="1557"/>
      <c r="L53" s="789"/>
      <c r="M53" s="774"/>
      <c r="N53" s="791"/>
      <c r="P53" s="1557"/>
      <c r="Q53" s="789"/>
      <c r="R53" s="774"/>
      <c r="S53" s="791"/>
      <c r="U53" s="1557"/>
      <c r="V53" s="789"/>
      <c r="W53" s="774"/>
      <c r="X53" s="791"/>
    </row>
  </sheetData>
  <mergeCells count="57">
    <mergeCell ref="A48:A53"/>
    <mergeCell ref="F48:F53"/>
    <mergeCell ref="K48:K53"/>
    <mergeCell ref="P48:P53"/>
    <mergeCell ref="U48:U53"/>
    <mergeCell ref="A36:A41"/>
    <mergeCell ref="F36:F41"/>
    <mergeCell ref="K36:K41"/>
    <mergeCell ref="P36:P41"/>
    <mergeCell ref="U36:U41"/>
    <mergeCell ref="A42:A47"/>
    <mergeCell ref="F42:F47"/>
    <mergeCell ref="K42:K47"/>
    <mergeCell ref="P42:P47"/>
    <mergeCell ref="U42:U47"/>
    <mergeCell ref="A24:A29"/>
    <mergeCell ref="F24:F29"/>
    <mergeCell ref="K24:K29"/>
    <mergeCell ref="P24:P29"/>
    <mergeCell ref="U24:U29"/>
    <mergeCell ref="A30:A35"/>
    <mergeCell ref="F30:F35"/>
    <mergeCell ref="K30:K35"/>
    <mergeCell ref="P30:P35"/>
    <mergeCell ref="U30:U35"/>
    <mergeCell ref="A12:A17"/>
    <mergeCell ref="F12:F17"/>
    <mergeCell ref="K12:K17"/>
    <mergeCell ref="P12:P17"/>
    <mergeCell ref="U12:U17"/>
    <mergeCell ref="A18:A23"/>
    <mergeCell ref="F18:F23"/>
    <mergeCell ref="K18:K23"/>
    <mergeCell ref="P18:P23"/>
    <mergeCell ref="U18:U23"/>
    <mergeCell ref="H10:H11"/>
    <mergeCell ref="I10:I11"/>
    <mergeCell ref="X10:X11"/>
    <mergeCell ref="K10:K11"/>
    <mergeCell ref="L10:L11"/>
    <mergeCell ref="M10:M11"/>
    <mergeCell ref="N10:N11"/>
    <mergeCell ref="P10:P11"/>
    <mergeCell ref="Q10:Q11"/>
    <mergeCell ref="R10:R11"/>
    <mergeCell ref="S10:S11"/>
    <mergeCell ref="U10:U11"/>
    <mergeCell ref="V10:V11"/>
    <mergeCell ref="W10:W11"/>
    <mergeCell ref="A1:F1"/>
    <mergeCell ref="A2:G2"/>
    <mergeCell ref="A10:A11"/>
    <mergeCell ref="B10:B11"/>
    <mergeCell ref="C10:C11"/>
    <mergeCell ref="D10:D11"/>
    <mergeCell ref="F10:F11"/>
    <mergeCell ref="G10:G11"/>
  </mergeCells>
  <phoneticPr fontId="4"/>
  <pageMargins left="0.70866141732283472" right="0.70866141732283472" top="0.74803149606299213" bottom="0.74803149606299213" header="0.31496062992125984" footer="0.31496062992125984"/>
  <pageSetup paperSize="9" scale="7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90675-96C6-4364-B562-9B7E28DF65AC}">
  <sheetPr codeName="Sheet9">
    <tabColor theme="5" tint="0.59999389629810485"/>
    <pageSetUpPr fitToPage="1"/>
  </sheetPr>
  <dimension ref="A1:AF125"/>
  <sheetViews>
    <sheetView view="pageBreakPreview" zoomScale="70" zoomScaleNormal="100" zoomScaleSheetLayoutView="70" workbookViewId="0"/>
  </sheetViews>
  <sheetFormatPr defaultColWidth="10.5703125" defaultRowHeight="17.45"/>
  <cols>
    <col min="1" max="1" width="34.28515625" style="59" customWidth="1"/>
    <col min="2" max="2" width="13.85546875" style="69" customWidth="1"/>
    <col min="3" max="3" width="11.5703125" style="69" bestFit="1" customWidth="1"/>
    <col min="4" max="4" width="24.140625" style="59" customWidth="1"/>
    <col min="5" max="5" width="23.85546875" style="59" customWidth="1"/>
    <col min="6" max="6" width="9.85546875" style="59" customWidth="1"/>
    <col min="7" max="7" width="3.85546875" style="59" bestFit="1" customWidth="1"/>
    <col min="8" max="8" width="3.85546875" style="60" bestFit="1" customWidth="1"/>
    <col min="9" max="9" width="5.140625" style="59" customWidth="1"/>
    <col min="10" max="10" width="7" style="59" customWidth="1"/>
    <col min="11" max="11" width="3.85546875" style="59" bestFit="1" customWidth="1"/>
    <col min="12" max="12" width="5.5703125" style="59" bestFit="1" customWidth="1"/>
    <col min="13" max="13" width="4" style="59" customWidth="1"/>
    <col min="14" max="14" width="4.42578125" style="59" customWidth="1"/>
    <col min="15" max="15" width="6" style="59" customWidth="1"/>
    <col min="16" max="16" width="16.42578125" style="59" bestFit="1" customWidth="1"/>
    <col min="17" max="17" width="14.85546875" style="59" customWidth="1"/>
    <col min="18" max="18" width="11.5703125" style="847" bestFit="1" customWidth="1"/>
    <col min="19" max="19" width="10.5703125" style="847"/>
    <col min="20" max="20" width="22.140625" style="847" customWidth="1"/>
    <col min="21" max="28" width="10.5703125" style="847"/>
    <col min="29" max="268" width="10.5703125" style="59"/>
    <col min="269" max="269" width="30.42578125" style="59" customWidth="1"/>
    <col min="270" max="270" width="10.42578125" style="59" customWidth="1"/>
    <col min="271" max="271" width="70.42578125" style="59" customWidth="1"/>
    <col min="272" max="272" width="2.5703125" style="59" customWidth="1"/>
    <col min="273" max="524" width="10.5703125" style="59"/>
    <col min="525" max="525" width="30.42578125" style="59" customWidth="1"/>
    <col min="526" max="526" width="10.42578125" style="59" customWidth="1"/>
    <col min="527" max="527" width="70.42578125" style="59" customWidth="1"/>
    <col min="528" max="528" width="2.5703125" style="59" customWidth="1"/>
    <col min="529" max="780" width="10.5703125" style="59"/>
    <col min="781" max="781" width="30.42578125" style="59" customWidth="1"/>
    <col min="782" max="782" width="10.42578125" style="59" customWidth="1"/>
    <col min="783" max="783" width="70.42578125" style="59" customWidth="1"/>
    <col min="784" max="784" width="2.5703125" style="59" customWidth="1"/>
    <col min="785" max="1036" width="10.5703125" style="59"/>
    <col min="1037" max="1037" width="30.42578125" style="59" customWidth="1"/>
    <col min="1038" max="1038" width="10.42578125" style="59" customWidth="1"/>
    <col min="1039" max="1039" width="70.42578125" style="59" customWidth="1"/>
    <col min="1040" max="1040" width="2.5703125" style="59" customWidth="1"/>
    <col min="1041" max="1292" width="10.5703125" style="59"/>
    <col min="1293" max="1293" width="30.42578125" style="59" customWidth="1"/>
    <col min="1294" max="1294" width="10.42578125" style="59" customWidth="1"/>
    <col min="1295" max="1295" width="70.42578125" style="59" customWidth="1"/>
    <col min="1296" max="1296" width="2.5703125" style="59" customWidth="1"/>
    <col min="1297" max="1548" width="10.5703125" style="59"/>
    <col min="1549" max="1549" width="30.42578125" style="59" customWidth="1"/>
    <col min="1550" max="1550" width="10.42578125" style="59" customWidth="1"/>
    <col min="1551" max="1551" width="70.42578125" style="59" customWidth="1"/>
    <col min="1552" max="1552" width="2.5703125" style="59" customWidth="1"/>
    <col min="1553" max="1804" width="10.5703125" style="59"/>
    <col min="1805" max="1805" width="30.42578125" style="59" customWidth="1"/>
    <col min="1806" max="1806" width="10.42578125" style="59" customWidth="1"/>
    <col min="1807" max="1807" width="70.42578125" style="59" customWidth="1"/>
    <col min="1808" max="1808" width="2.5703125" style="59" customWidth="1"/>
    <col min="1809" max="2060" width="10.5703125" style="59"/>
    <col min="2061" max="2061" width="30.42578125" style="59" customWidth="1"/>
    <col min="2062" max="2062" width="10.42578125" style="59" customWidth="1"/>
    <col min="2063" max="2063" width="70.42578125" style="59" customWidth="1"/>
    <col min="2064" max="2064" width="2.5703125" style="59" customWidth="1"/>
    <col min="2065" max="2316" width="10.5703125" style="59"/>
    <col min="2317" max="2317" width="30.42578125" style="59" customWidth="1"/>
    <col min="2318" max="2318" width="10.42578125" style="59" customWidth="1"/>
    <col min="2319" max="2319" width="70.42578125" style="59" customWidth="1"/>
    <col min="2320" max="2320" width="2.5703125" style="59" customWidth="1"/>
    <col min="2321" max="2572" width="10.5703125" style="59"/>
    <col min="2573" max="2573" width="30.42578125" style="59" customWidth="1"/>
    <col min="2574" max="2574" width="10.42578125" style="59" customWidth="1"/>
    <col min="2575" max="2575" width="70.42578125" style="59" customWidth="1"/>
    <col min="2576" max="2576" width="2.5703125" style="59" customWidth="1"/>
    <col min="2577" max="2828" width="10.5703125" style="59"/>
    <col min="2829" max="2829" width="30.42578125" style="59" customWidth="1"/>
    <col min="2830" max="2830" width="10.42578125" style="59" customWidth="1"/>
    <col min="2831" max="2831" width="70.42578125" style="59" customWidth="1"/>
    <col min="2832" max="2832" width="2.5703125" style="59" customWidth="1"/>
    <col min="2833" max="3084" width="10.5703125" style="59"/>
    <col min="3085" max="3085" width="30.42578125" style="59" customWidth="1"/>
    <col min="3086" max="3086" width="10.42578125" style="59" customWidth="1"/>
    <col min="3087" max="3087" width="70.42578125" style="59" customWidth="1"/>
    <col min="3088" max="3088" width="2.5703125" style="59" customWidth="1"/>
    <col min="3089" max="3340" width="10.5703125" style="59"/>
    <col min="3341" max="3341" width="30.42578125" style="59" customWidth="1"/>
    <col min="3342" max="3342" width="10.42578125" style="59" customWidth="1"/>
    <col min="3343" max="3343" width="70.42578125" style="59" customWidth="1"/>
    <col min="3344" max="3344" width="2.5703125" style="59" customWidth="1"/>
    <col min="3345" max="3596" width="10.5703125" style="59"/>
    <col min="3597" max="3597" width="30.42578125" style="59" customWidth="1"/>
    <col min="3598" max="3598" width="10.42578125" style="59" customWidth="1"/>
    <col min="3599" max="3599" width="70.42578125" style="59" customWidth="1"/>
    <col min="3600" max="3600" width="2.5703125" style="59" customWidth="1"/>
    <col min="3601" max="3852" width="10.5703125" style="59"/>
    <col min="3853" max="3853" width="30.42578125" style="59" customWidth="1"/>
    <col min="3854" max="3854" width="10.42578125" style="59" customWidth="1"/>
    <col min="3855" max="3855" width="70.42578125" style="59" customWidth="1"/>
    <col min="3856" max="3856" width="2.5703125" style="59" customWidth="1"/>
    <col min="3857" max="4108" width="10.5703125" style="59"/>
    <col min="4109" max="4109" width="30.42578125" style="59" customWidth="1"/>
    <col min="4110" max="4110" width="10.42578125" style="59" customWidth="1"/>
    <col min="4111" max="4111" width="70.42578125" style="59" customWidth="1"/>
    <col min="4112" max="4112" width="2.5703125" style="59" customWidth="1"/>
    <col min="4113" max="4364" width="10.5703125" style="59"/>
    <col min="4365" max="4365" width="30.42578125" style="59" customWidth="1"/>
    <col min="4366" max="4366" width="10.42578125" style="59" customWidth="1"/>
    <col min="4367" max="4367" width="70.42578125" style="59" customWidth="1"/>
    <col min="4368" max="4368" width="2.5703125" style="59" customWidth="1"/>
    <col min="4369" max="4620" width="10.5703125" style="59"/>
    <col min="4621" max="4621" width="30.42578125" style="59" customWidth="1"/>
    <col min="4622" max="4622" width="10.42578125" style="59" customWidth="1"/>
    <col min="4623" max="4623" width="70.42578125" style="59" customWidth="1"/>
    <col min="4624" max="4624" width="2.5703125" style="59" customWidth="1"/>
    <col min="4625" max="4876" width="10.5703125" style="59"/>
    <col min="4877" max="4877" width="30.42578125" style="59" customWidth="1"/>
    <col min="4878" max="4878" width="10.42578125" style="59" customWidth="1"/>
    <col min="4879" max="4879" width="70.42578125" style="59" customWidth="1"/>
    <col min="4880" max="4880" width="2.5703125" style="59" customWidth="1"/>
    <col min="4881" max="5132" width="10.5703125" style="59"/>
    <col min="5133" max="5133" width="30.42578125" style="59" customWidth="1"/>
    <col min="5134" max="5134" width="10.42578125" style="59" customWidth="1"/>
    <col min="5135" max="5135" width="70.42578125" style="59" customWidth="1"/>
    <col min="5136" max="5136" width="2.5703125" style="59" customWidth="1"/>
    <col min="5137" max="5388" width="10.5703125" style="59"/>
    <col min="5389" max="5389" width="30.42578125" style="59" customWidth="1"/>
    <col min="5390" max="5390" width="10.42578125" style="59" customWidth="1"/>
    <col min="5391" max="5391" width="70.42578125" style="59" customWidth="1"/>
    <col min="5392" max="5392" width="2.5703125" style="59" customWidth="1"/>
    <col min="5393" max="5644" width="10.5703125" style="59"/>
    <col min="5645" max="5645" width="30.42578125" style="59" customWidth="1"/>
    <col min="5646" max="5646" width="10.42578125" style="59" customWidth="1"/>
    <col min="5647" max="5647" width="70.42578125" style="59" customWidth="1"/>
    <col min="5648" max="5648" width="2.5703125" style="59" customWidth="1"/>
    <col min="5649" max="5900" width="10.5703125" style="59"/>
    <col min="5901" max="5901" width="30.42578125" style="59" customWidth="1"/>
    <col min="5902" max="5902" width="10.42578125" style="59" customWidth="1"/>
    <col min="5903" max="5903" width="70.42578125" style="59" customWidth="1"/>
    <col min="5904" max="5904" width="2.5703125" style="59" customWidth="1"/>
    <col min="5905" max="6156" width="10.5703125" style="59"/>
    <col min="6157" max="6157" width="30.42578125" style="59" customWidth="1"/>
    <col min="6158" max="6158" width="10.42578125" style="59" customWidth="1"/>
    <col min="6159" max="6159" width="70.42578125" style="59" customWidth="1"/>
    <col min="6160" max="6160" width="2.5703125" style="59" customWidth="1"/>
    <col min="6161" max="6412" width="10.5703125" style="59"/>
    <col min="6413" max="6413" width="30.42578125" style="59" customWidth="1"/>
    <col min="6414" max="6414" width="10.42578125" style="59" customWidth="1"/>
    <col min="6415" max="6415" width="70.42578125" style="59" customWidth="1"/>
    <col min="6416" max="6416" width="2.5703125" style="59" customWidth="1"/>
    <col min="6417" max="6668" width="10.5703125" style="59"/>
    <col min="6669" max="6669" width="30.42578125" style="59" customWidth="1"/>
    <col min="6670" max="6670" width="10.42578125" style="59" customWidth="1"/>
    <col min="6671" max="6671" width="70.42578125" style="59" customWidth="1"/>
    <col min="6672" max="6672" width="2.5703125" style="59" customWidth="1"/>
    <col min="6673" max="6924" width="10.5703125" style="59"/>
    <col min="6925" max="6925" width="30.42578125" style="59" customWidth="1"/>
    <col min="6926" max="6926" width="10.42578125" style="59" customWidth="1"/>
    <col min="6927" max="6927" width="70.42578125" style="59" customWidth="1"/>
    <col min="6928" max="6928" width="2.5703125" style="59" customWidth="1"/>
    <col min="6929" max="7180" width="10.5703125" style="59"/>
    <col min="7181" max="7181" width="30.42578125" style="59" customWidth="1"/>
    <col min="7182" max="7182" width="10.42578125" style="59" customWidth="1"/>
    <col min="7183" max="7183" width="70.42578125" style="59" customWidth="1"/>
    <col min="7184" max="7184" width="2.5703125" style="59" customWidth="1"/>
    <col min="7185" max="7436" width="10.5703125" style="59"/>
    <col min="7437" max="7437" width="30.42578125" style="59" customWidth="1"/>
    <col min="7438" max="7438" width="10.42578125" style="59" customWidth="1"/>
    <col min="7439" max="7439" width="70.42578125" style="59" customWidth="1"/>
    <col min="7440" max="7440" width="2.5703125" style="59" customWidth="1"/>
    <col min="7441" max="7692" width="10.5703125" style="59"/>
    <col min="7693" max="7693" width="30.42578125" style="59" customWidth="1"/>
    <col min="7694" max="7694" width="10.42578125" style="59" customWidth="1"/>
    <col min="7695" max="7695" width="70.42578125" style="59" customWidth="1"/>
    <col min="7696" max="7696" width="2.5703125" style="59" customWidth="1"/>
    <col min="7697" max="7948" width="10.5703125" style="59"/>
    <col min="7949" max="7949" width="30.42578125" style="59" customWidth="1"/>
    <col min="7950" max="7950" width="10.42578125" style="59" customWidth="1"/>
    <col min="7951" max="7951" width="70.42578125" style="59" customWidth="1"/>
    <col min="7952" max="7952" width="2.5703125" style="59" customWidth="1"/>
    <col min="7953" max="8204" width="10.5703125" style="59"/>
    <col min="8205" max="8205" width="30.42578125" style="59" customWidth="1"/>
    <col min="8206" max="8206" width="10.42578125" style="59" customWidth="1"/>
    <col min="8207" max="8207" width="70.42578125" style="59" customWidth="1"/>
    <col min="8208" max="8208" width="2.5703125" style="59" customWidth="1"/>
    <col min="8209" max="8460" width="10.5703125" style="59"/>
    <col min="8461" max="8461" width="30.42578125" style="59" customWidth="1"/>
    <col min="8462" max="8462" width="10.42578125" style="59" customWidth="1"/>
    <col min="8463" max="8463" width="70.42578125" style="59" customWidth="1"/>
    <col min="8464" max="8464" width="2.5703125" style="59" customWidth="1"/>
    <col min="8465" max="8716" width="10.5703125" style="59"/>
    <col min="8717" max="8717" width="30.42578125" style="59" customWidth="1"/>
    <col min="8718" max="8718" width="10.42578125" style="59" customWidth="1"/>
    <col min="8719" max="8719" width="70.42578125" style="59" customWidth="1"/>
    <col min="8720" max="8720" width="2.5703125" style="59" customWidth="1"/>
    <col min="8721" max="8972" width="10.5703125" style="59"/>
    <col min="8973" max="8973" width="30.42578125" style="59" customWidth="1"/>
    <col min="8974" max="8974" width="10.42578125" style="59" customWidth="1"/>
    <col min="8975" max="8975" width="70.42578125" style="59" customWidth="1"/>
    <col min="8976" max="8976" width="2.5703125" style="59" customWidth="1"/>
    <col min="8977" max="9228" width="10.5703125" style="59"/>
    <col min="9229" max="9229" width="30.42578125" style="59" customWidth="1"/>
    <col min="9230" max="9230" width="10.42578125" style="59" customWidth="1"/>
    <col min="9231" max="9231" width="70.42578125" style="59" customWidth="1"/>
    <col min="9232" max="9232" width="2.5703125" style="59" customWidth="1"/>
    <col min="9233" max="9484" width="10.5703125" style="59"/>
    <col min="9485" max="9485" width="30.42578125" style="59" customWidth="1"/>
    <col min="9486" max="9486" width="10.42578125" style="59" customWidth="1"/>
    <col min="9487" max="9487" width="70.42578125" style="59" customWidth="1"/>
    <col min="9488" max="9488" width="2.5703125" style="59" customWidth="1"/>
    <col min="9489" max="9740" width="10.5703125" style="59"/>
    <col min="9741" max="9741" width="30.42578125" style="59" customWidth="1"/>
    <col min="9742" max="9742" width="10.42578125" style="59" customWidth="1"/>
    <col min="9743" max="9743" width="70.42578125" style="59" customWidth="1"/>
    <col min="9744" max="9744" width="2.5703125" style="59" customWidth="1"/>
    <col min="9745" max="9996" width="10.5703125" style="59"/>
    <col min="9997" max="9997" width="30.42578125" style="59" customWidth="1"/>
    <col min="9998" max="9998" width="10.42578125" style="59" customWidth="1"/>
    <col min="9999" max="9999" width="70.42578125" style="59" customWidth="1"/>
    <col min="10000" max="10000" width="2.5703125" style="59" customWidth="1"/>
    <col min="10001" max="10252" width="10.5703125" style="59"/>
    <col min="10253" max="10253" width="30.42578125" style="59" customWidth="1"/>
    <col min="10254" max="10254" width="10.42578125" style="59" customWidth="1"/>
    <col min="10255" max="10255" width="70.42578125" style="59" customWidth="1"/>
    <col min="10256" max="10256" width="2.5703125" style="59" customWidth="1"/>
    <col min="10257" max="10508" width="10.5703125" style="59"/>
    <col min="10509" max="10509" width="30.42578125" style="59" customWidth="1"/>
    <col min="10510" max="10510" width="10.42578125" style="59" customWidth="1"/>
    <col min="10511" max="10511" width="70.42578125" style="59" customWidth="1"/>
    <col min="10512" max="10512" width="2.5703125" style="59" customWidth="1"/>
    <col min="10513" max="10764" width="10.5703125" style="59"/>
    <col min="10765" max="10765" width="30.42578125" style="59" customWidth="1"/>
    <col min="10766" max="10766" width="10.42578125" style="59" customWidth="1"/>
    <col min="10767" max="10767" width="70.42578125" style="59" customWidth="1"/>
    <col min="10768" max="10768" width="2.5703125" style="59" customWidth="1"/>
    <col min="10769" max="11020" width="10.5703125" style="59"/>
    <col min="11021" max="11021" width="30.42578125" style="59" customWidth="1"/>
    <col min="11022" max="11022" width="10.42578125" style="59" customWidth="1"/>
    <col min="11023" max="11023" width="70.42578125" style="59" customWidth="1"/>
    <col min="11024" max="11024" width="2.5703125" style="59" customWidth="1"/>
    <col min="11025" max="11276" width="10.5703125" style="59"/>
    <col min="11277" max="11277" width="30.42578125" style="59" customWidth="1"/>
    <col min="11278" max="11278" width="10.42578125" style="59" customWidth="1"/>
    <col min="11279" max="11279" width="70.42578125" style="59" customWidth="1"/>
    <col min="11280" max="11280" width="2.5703125" style="59" customWidth="1"/>
    <col min="11281" max="11532" width="10.5703125" style="59"/>
    <col min="11533" max="11533" width="30.42578125" style="59" customWidth="1"/>
    <col min="11534" max="11534" width="10.42578125" style="59" customWidth="1"/>
    <col min="11535" max="11535" width="70.42578125" style="59" customWidth="1"/>
    <col min="11536" max="11536" width="2.5703125" style="59" customWidth="1"/>
    <col min="11537" max="11788" width="10.5703125" style="59"/>
    <col min="11789" max="11789" width="30.42578125" style="59" customWidth="1"/>
    <col min="11790" max="11790" width="10.42578125" style="59" customWidth="1"/>
    <col min="11791" max="11791" width="70.42578125" style="59" customWidth="1"/>
    <col min="11792" max="11792" width="2.5703125" style="59" customWidth="1"/>
    <col min="11793" max="12044" width="10.5703125" style="59"/>
    <col min="12045" max="12045" width="30.42578125" style="59" customWidth="1"/>
    <col min="12046" max="12046" width="10.42578125" style="59" customWidth="1"/>
    <col min="12047" max="12047" width="70.42578125" style="59" customWidth="1"/>
    <col min="12048" max="12048" width="2.5703125" style="59" customWidth="1"/>
    <col min="12049" max="12300" width="10.5703125" style="59"/>
    <col min="12301" max="12301" width="30.42578125" style="59" customWidth="1"/>
    <col min="12302" max="12302" width="10.42578125" style="59" customWidth="1"/>
    <col min="12303" max="12303" width="70.42578125" style="59" customWidth="1"/>
    <col min="12304" max="12304" width="2.5703125" style="59" customWidth="1"/>
    <col min="12305" max="12556" width="10.5703125" style="59"/>
    <col min="12557" max="12557" width="30.42578125" style="59" customWidth="1"/>
    <col min="12558" max="12558" width="10.42578125" style="59" customWidth="1"/>
    <col min="12559" max="12559" width="70.42578125" style="59" customWidth="1"/>
    <col min="12560" max="12560" width="2.5703125" style="59" customWidth="1"/>
    <col min="12561" max="12812" width="10.5703125" style="59"/>
    <col min="12813" max="12813" width="30.42578125" style="59" customWidth="1"/>
    <col min="12814" max="12814" width="10.42578125" style="59" customWidth="1"/>
    <col min="12815" max="12815" width="70.42578125" style="59" customWidth="1"/>
    <col min="12816" max="12816" width="2.5703125" style="59" customWidth="1"/>
    <col min="12817" max="13068" width="10.5703125" style="59"/>
    <col min="13069" max="13069" width="30.42578125" style="59" customWidth="1"/>
    <col min="13070" max="13070" width="10.42578125" style="59" customWidth="1"/>
    <col min="13071" max="13071" width="70.42578125" style="59" customWidth="1"/>
    <col min="13072" max="13072" width="2.5703125" style="59" customWidth="1"/>
    <col min="13073" max="13324" width="10.5703125" style="59"/>
    <col min="13325" max="13325" width="30.42578125" style="59" customWidth="1"/>
    <col min="13326" max="13326" width="10.42578125" style="59" customWidth="1"/>
    <col min="13327" max="13327" width="70.42578125" style="59" customWidth="1"/>
    <col min="13328" max="13328" width="2.5703125" style="59" customWidth="1"/>
    <col min="13329" max="13580" width="10.5703125" style="59"/>
    <col min="13581" max="13581" width="30.42578125" style="59" customWidth="1"/>
    <col min="13582" max="13582" width="10.42578125" style="59" customWidth="1"/>
    <col min="13583" max="13583" width="70.42578125" style="59" customWidth="1"/>
    <col min="13584" max="13584" width="2.5703125" style="59" customWidth="1"/>
    <col min="13585" max="13836" width="10.5703125" style="59"/>
    <col min="13837" max="13837" width="30.42578125" style="59" customWidth="1"/>
    <col min="13838" max="13838" width="10.42578125" style="59" customWidth="1"/>
    <col min="13839" max="13839" width="70.42578125" style="59" customWidth="1"/>
    <col min="13840" max="13840" width="2.5703125" style="59" customWidth="1"/>
    <col min="13841" max="14092" width="10.5703125" style="59"/>
    <col min="14093" max="14093" width="30.42578125" style="59" customWidth="1"/>
    <col min="14094" max="14094" width="10.42578125" style="59" customWidth="1"/>
    <col min="14095" max="14095" width="70.42578125" style="59" customWidth="1"/>
    <col min="14096" max="14096" width="2.5703125" style="59" customWidth="1"/>
    <col min="14097" max="14348" width="10.5703125" style="59"/>
    <col min="14349" max="14349" width="30.42578125" style="59" customWidth="1"/>
    <col min="14350" max="14350" width="10.42578125" style="59" customWidth="1"/>
    <col min="14351" max="14351" width="70.42578125" style="59" customWidth="1"/>
    <col min="14352" max="14352" width="2.5703125" style="59" customWidth="1"/>
    <col min="14353" max="14604" width="10.5703125" style="59"/>
    <col min="14605" max="14605" width="30.42578125" style="59" customWidth="1"/>
    <col min="14606" max="14606" width="10.42578125" style="59" customWidth="1"/>
    <col min="14607" max="14607" width="70.42578125" style="59" customWidth="1"/>
    <col min="14608" max="14608" width="2.5703125" style="59" customWidth="1"/>
    <col min="14609" max="14860" width="10.5703125" style="59"/>
    <col min="14861" max="14861" width="30.42578125" style="59" customWidth="1"/>
    <col min="14862" max="14862" width="10.42578125" style="59" customWidth="1"/>
    <col min="14863" max="14863" width="70.42578125" style="59" customWidth="1"/>
    <col min="14864" max="14864" width="2.5703125" style="59" customWidth="1"/>
    <col min="14865" max="15116" width="10.5703125" style="59"/>
    <col min="15117" max="15117" width="30.42578125" style="59" customWidth="1"/>
    <col min="15118" max="15118" width="10.42578125" style="59" customWidth="1"/>
    <col min="15119" max="15119" width="70.42578125" style="59" customWidth="1"/>
    <col min="15120" max="15120" width="2.5703125" style="59" customWidth="1"/>
    <col min="15121" max="15372" width="10.5703125" style="59"/>
    <col min="15373" max="15373" width="30.42578125" style="59" customWidth="1"/>
    <col min="15374" max="15374" width="10.42578125" style="59" customWidth="1"/>
    <col min="15375" max="15375" width="70.42578125" style="59" customWidth="1"/>
    <col min="15376" max="15376" width="2.5703125" style="59" customWidth="1"/>
    <col min="15377" max="15628" width="10.5703125" style="59"/>
    <col min="15629" max="15629" width="30.42578125" style="59" customWidth="1"/>
    <col min="15630" max="15630" width="10.42578125" style="59" customWidth="1"/>
    <col min="15631" max="15631" width="70.42578125" style="59" customWidth="1"/>
    <col min="15632" max="15632" width="2.5703125" style="59" customWidth="1"/>
    <col min="15633" max="15884" width="10.5703125" style="59"/>
    <col min="15885" max="15885" width="30.42578125" style="59" customWidth="1"/>
    <col min="15886" max="15886" width="10.42578125" style="59" customWidth="1"/>
    <col min="15887" max="15887" width="70.42578125" style="59" customWidth="1"/>
    <col min="15888" max="15888" width="2.5703125" style="59" customWidth="1"/>
    <col min="15889" max="16140" width="10.5703125" style="59"/>
    <col min="16141" max="16141" width="30.42578125" style="59" customWidth="1"/>
    <col min="16142" max="16142" width="10.42578125" style="59" customWidth="1"/>
    <col min="16143" max="16143" width="70.42578125" style="59" customWidth="1"/>
    <col min="16144" max="16144" width="2.5703125" style="59" customWidth="1"/>
    <col min="16145" max="16384" width="10.5703125" style="59"/>
  </cols>
  <sheetData>
    <row r="1" spans="1:32" ht="21" customHeight="1">
      <c r="A1" s="846"/>
      <c r="B1" s="57"/>
      <c r="C1" s="57"/>
      <c r="D1" s="58"/>
      <c r="E1" s="58"/>
      <c r="P1" s="679" t="s">
        <v>562</v>
      </c>
      <c r="Q1" s="136"/>
      <c r="U1" s="848"/>
    </row>
    <row r="2" spans="1:32" ht="18.95">
      <c r="A2" s="61"/>
      <c r="B2" s="62"/>
      <c r="C2" s="62"/>
      <c r="D2" s="58"/>
      <c r="E2" s="58"/>
      <c r="F2" s="1584">
        <f>B8</f>
        <v>0</v>
      </c>
      <c r="G2" s="1585"/>
      <c r="H2" s="64" t="s">
        <v>563</v>
      </c>
      <c r="I2" s="1584">
        <f>F2/3</f>
        <v>0</v>
      </c>
      <c r="J2" s="1585"/>
      <c r="K2" s="64" t="s">
        <v>563</v>
      </c>
      <c r="L2" s="1586">
        <f>F2*10%</f>
        <v>0</v>
      </c>
      <c r="M2" s="1587"/>
      <c r="N2" s="1588"/>
      <c r="O2" s="143" t="s">
        <v>564</v>
      </c>
      <c r="P2" s="978">
        <f>B8-(B8*1/3)-(B8*10%)</f>
        <v>0</v>
      </c>
      <c r="U2" s="848"/>
    </row>
    <row r="3" spans="1:32" ht="36.950000000000003" customHeight="1">
      <c r="A3" s="1589"/>
      <c r="B3" s="1589"/>
      <c r="C3" s="1589"/>
      <c r="D3" s="1589"/>
      <c r="E3" s="65"/>
      <c r="F3" s="1590" t="s">
        <v>565</v>
      </c>
      <c r="G3" s="1590"/>
      <c r="H3" s="849"/>
      <c r="I3" s="1591" t="s">
        <v>566</v>
      </c>
      <c r="J3" s="1591"/>
      <c r="K3" s="849"/>
      <c r="L3" s="1590" t="s">
        <v>567</v>
      </c>
      <c r="M3" s="1590"/>
      <c r="N3" s="1590"/>
      <c r="O3" s="67"/>
      <c r="P3" s="144" t="s">
        <v>568</v>
      </c>
      <c r="Q3" s="67"/>
      <c r="U3" s="850"/>
    </row>
    <row r="4" spans="1:32" ht="25.5">
      <c r="A4" s="65"/>
      <c r="B4" s="65"/>
      <c r="C4" s="65"/>
      <c r="D4" s="65"/>
      <c r="E4" s="65"/>
      <c r="F4" s="66"/>
      <c r="G4" s="67"/>
      <c r="H4" s="67"/>
      <c r="I4" s="67"/>
      <c r="J4" s="67"/>
      <c r="K4" s="67"/>
      <c r="L4" s="67"/>
      <c r="M4" s="67"/>
      <c r="N4" s="67"/>
      <c r="O4" s="67"/>
      <c r="P4" s="67"/>
      <c r="Q4" s="67"/>
    </row>
    <row r="5" spans="1:32" ht="18.95">
      <c r="A5" s="1580" t="s">
        <v>569</v>
      </c>
      <c r="B5" s="1580"/>
      <c r="C5" s="1580"/>
      <c r="D5" s="1580"/>
      <c r="E5" s="1580"/>
      <c r="F5" s="1580"/>
      <c r="G5" s="1580"/>
      <c r="H5" s="1580"/>
      <c r="I5" s="1580"/>
      <c r="J5" s="1580"/>
      <c r="K5" s="1580"/>
      <c r="L5" s="1580"/>
      <c r="M5" s="1580"/>
      <c r="N5" s="1580"/>
      <c r="O5" s="1580"/>
      <c r="P5" s="1580"/>
      <c r="Q5" s="1580"/>
    </row>
    <row r="6" spans="1:32">
      <c r="A6" s="68" t="s">
        <v>570</v>
      </c>
      <c r="D6" s="70" t="s">
        <v>571</v>
      </c>
      <c r="E6" s="70"/>
      <c r="F6" s="70"/>
      <c r="G6" s="70"/>
      <c r="I6" s="70"/>
      <c r="J6" s="70"/>
      <c r="K6" s="70"/>
      <c r="L6" s="70"/>
      <c r="M6" s="70"/>
      <c r="N6" s="70"/>
      <c r="O6" s="70"/>
      <c r="P6" s="70"/>
      <c r="Q6" s="70"/>
    </row>
    <row r="7" spans="1:32" s="60" customFormat="1" ht="41.1">
      <c r="A7" s="939" t="s">
        <v>572</v>
      </c>
      <c r="B7" s="851" t="s">
        <v>573</v>
      </c>
      <c r="C7" s="852" t="s">
        <v>574</v>
      </c>
      <c r="D7" s="1582" t="s">
        <v>575</v>
      </c>
      <c r="E7" s="1583"/>
      <c r="F7" s="1581" t="s">
        <v>576</v>
      </c>
      <c r="G7" s="1581"/>
      <c r="H7" s="1581"/>
      <c r="I7" s="1581"/>
      <c r="J7" s="1581"/>
      <c r="K7" s="1581"/>
      <c r="L7" s="1581"/>
      <c r="M7" s="1581"/>
      <c r="N7" s="1581"/>
      <c r="O7" s="1581"/>
      <c r="P7" s="853" t="s">
        <v>577</v>
      </c>
      <c r="Q7" s="854" t="s">
        <v>578</v>
      </c>
      <c r="R7" s="847"/>
      <c r="S7" s="847"/>
      <c r="T7" s="847"/>
      <c r="U7" s="847"/>
      <c r="V7" s="847"/>
      <c r="W7" s="847"/>
      <c r="X7" s="847"/>
      <c r="Y7" s="847"/>
      <c r="Z7" s="847"/>
      <c r="AA7" s="847"/>
      <c r="AB7" s="847"/>
      <c r="AC7" s="71"/>
      <c r="AD7" s="71"/>
      <c r="AE7" s="71"/>
      <c r="AF7" s="71"/>
    </row>
    <row r="8" spans="1:32" s="60" customFormat="1" ht="20.100000000000001" customHeight="1">
      <c r="A8" s="940" t="s">
        <v>579</v>
      </c>
      <c r="B8" s="979">
        <f>SUM(B9,B64,B79,B87,B98,B84)</f>
        <v>0</v>
      </c>
      <c r="C8" s="73"/>
      <c r="D8" s="1592"/>
      <c r="E8" s="1593"/>
      <c r="F8" s="469"/>
      <c r="G8" s="74"/>
      <c r="H8" s="75"/>
      <c r="I8" s="74"/>
      <c r="J8" s="74"/>
      <c r="K8" s="74"/>
      <c r="L8" s="76"/>
      <c r="M8" s="76"/>
      <c r="N8" s="76"/>
      <c r="O8" s="77"/>
      <c r="P8" s="979">
        <f>SUM(P9,P64,P79,P87,P98,P84)</f>
        <v>0</v>
      </c>
      <c r="Q8" s="979">
        <f>SUM(Q9,Q64,Q79,Q87,Q98,Q84)</f>
        <v>0</v>
      </c>
      <c r="R8" s="847"/>
      <c r="S8" s="847"/>
      <c r="T8" s="847"/>
      <c r="U8" s="850"/>
      <c r="V8" s="847"/>
      <c r="W8" s="847"/>
      <c r="X8" s="847"/>
      <c r="Y8" s="847"/>
      <c r="Z8" s="847"/>
      <c r="AA8" s="847"/>
      <c r="AB8" s="847"/>
      <c r="AC8" s="71"/>
      <c r="AD8" s="71"/>
      <c r="AE8" s="71"/>
      <c r="AF8" s="71"/>
    </row>
    <row r="9" spans="1:32" ht="20.100000000000001" customHeight="1">
      <c r="A9" s="941" t="s">
        <v>580</v>
      </c>
      <c r="B9" s="980">
        <f>SUM(B10,B12+B21+B28+B39+B43+B46+B52+B58+B61)</f>
        <v>0</v>
      </c>
      <c r="C9" s="72"/>
      <c r="D9" s="1592"/>
      <c r="E9" s="1593"/>
      <c r="F9" s="470"/>
      <c r="G9" s="78"/>
      <c r="H9" s="79"/>
      <c r="I9" s="78"/>
      <c r="J9" s="78"/>
      <c r="K9" s="78"/>
      <c r="L9" s="80"/>
      <c r="M9" s="80"/>
      <c r="N9" s="80"/>
      <c r="O9" s="81"/>
      <c r="P9" s="980">
        <f>SUM(P10+P12+P21+P28+P39+P43+P46+P52+P58+P61)</f>
        <v>0</v>
      </c>
      <c r="Q9" s="980">
        <f>SUM(Q10+Q12+Q21+Q28+Q39+Q43+Q46+Q52+Q58+Q61)</f>
        <v>0</v>
      </c>
      <c r="U9" s="850"/>
    </row>
    <row r="10" spans="1:32" ht="20.45" customHeight="1">
      <c r="A10" s="941" t="s">
        <v>581</v>
      </c>
      <c r="B10" s="981">
        <f>SUM(P11:Q11)</f>
        <v>0</v>
      </c>
      <c r="C10" s="142"/>
      <c r="D10" s="1562"/>
      <c r="E10" s="1563"/>
      <c r="F10" s="471"/>
      <c r="G10" s="90"/>
      <c r="H10" s="90"/>
      <c r="I10" s="91"/>
      <c r="J10" s="92"/>
      <c r="K10" s="90"/>
      <c r="L10" s="91"/>
      <c r="M10" s="93"/>
      <c r="N10" s="91"/>
      <c r="O10" s="94"/>
      <c r="P10" s="970">
        <f>SUM(P11:P11)</f>
        <v>0</v>
      </c>
      <c r="Q10" s="970">
        <f>SUM(Q11:Q11)</f>
        <v>0</v>
      </c>
      <c r="U10" s="850"/>
    </row>
    <row r="11" spans="1:32" ht="17.45" customHeight="1">
      <c r="A11" s="942"/>
      <c r="B11" s="971"/>
      <c r="C11" s="492" t="s">
        <v>582</v>
      </c>
      <c r="D11" s="1570"/>
      <c r="E11" s="1571"/>
      <c r="F11" s="704"/>
      <c r="G11" s="95" t="s">
        <v>583</v>
      </c>
      <c r="H11" s="96" t="s">
        <v>584</v>
      </c>
      <c r="I11" s="453"/>
      <c r="J11" s="98" t="s">
        <v>585</v>
      </c>
      <c r="K11" s="96"/>
      <c r="L11" s="97"/>
      <c r="M11" s="95"/>
      <c r="N11" s="122"/>
      <c r="O11" s="107"/>
      <c r="P11" s="982" t="str">
        <f>IF(C11="本年度", PRODUCT(F11, I11, L11, N11), "")</f>
        <v/>
      </c>
      <c r="Q11" s="982" t="str">
        <f>IF(C11="翌年度", PRODUCT(F11, I11, L11, N11), "")</f>
        <v/>
      </c>
      <c r="U11" s="850"/>
    </row>
    <row r="12" spans="1:32" ht="20.45" customHeight="1">
      <c r="A12" s="941" t="s">
        <v>586</v>
      </c>
      <c r="B12" s="981">
        <f>SUM(P13:Q20)</f>
        <v>0</v>
      </c>
      <c r="C12" s="89"/>
      <c r="D12" s="1562"/>
      <c r="E12" s="1563"/>
      <c r="F12" s="705"/>
      <c r="G12" s="90"/>
      <c r="H12" s="90"/>
      <c r="I12" s="91"/>
      <c r="J12" s="92"/>
      <c r="K12" s="90"/>
      <c r="L12" s="91"/>
      <c r="M12" s="93"/>
      <c r="N12" s="91"/>
      <c r="O12" s="94"/>
      <c r="P12" s="970">
        <f>SUM(P13:P20)</f>
        <v>0</v>
      </c>
      <c r="Q12" s="970">
        <f>SUM(Q13:Q20)</f>
        <v>0</v>
      </c>
      <c r="U12" s="850"/>
    </row>
    <row r="13" spans="1:32" ht="17.45" customHeight="1">
      <c r="A13" s="942"/>
      <c r="B13" s="983"/>
      <c r="C13" s="498" t="s">
        <v>582</v>
      </c>
      <c r="D13" s="1570"/>
      <c r="E13" s="1571"/>
      <c r="F13" s="706"/>
      <c r="G13" s="112" t="s">
        <v>583</v>
      </c>
      <c r="H13" s="113" t="s">
        <v>584</v>
      </c>
      <c r="I13" s="114"/>
      <c r="J13" s="478" t="s">
        <v>587</v>
      </c>
      <c r="K13" s="113" t="s">
        <v>584</v>
      </c>
      <c r="L13" s="114"/>
      <c r="M13" s="465" t="s">
        <v>225</v>
      </c>
      <c r="N13" s="114"/>
      <c r="O13" s="481" t="s">
        <v>588</v>
      </c>
      <c r="P13" s="972" t="str">
        <f t="shared" ref="P13:P20" si="0">IF(C13="本年度", PRODUCT(F13, I13, L13, N13), "")</f>
        <v/>
      </c>
      <c r="Q13" s="972" t="str">
        <f>IF(C13="翌年度", PRODUCT(F13, I13, L13, N13), "")</f>
        <v/>
      </c>
    </row>
    <row r="14" spans="1:32" ht="17.45" customHeight="1">
      <c r="A14" s="942"/>
      <c r="B14" s="983"/>
      <c r="C14" s="494" t="s">
        <v>582</v>
      </c>
      <c r="D14" s="1576"/>
      <c r="E14" s="1577"/>
      <c r="F14" s="707"/>
      <c r="G14" s="99" t="s">
        <v>583</v>
      </c>
      <c r="H14" s="100" t="s">
        <v>584</v>
      </c>
      <c r="I14" s="101"/>
      <c r="J14" s="102" t="s">
        <v>587</v>
      </c>
      <c r="K14" s="100" t="s">
        <v>584</v>
      </c>
      <c r="L14" s="101"/>
      <c r="M14" s="103" t="s">
        <v>225</v>
      </c>
      <c r="N14" s="101"/>
      <c r="O14" s="104" t="s">
        <v>588</v>
      </c>
      <c r="P14" s="973" t="str">
        <f t="shared" si="0"/>
        <v/>
      </c>
      <c r="Q14" s="973" t="str">
        <f t="shared" ref="Q14:Q20" si="1">IF(C14="翌年度", PRODUCT(F14, I14, L14, N14), "")</f>
        <v/>
      </c>
    </row>
    <row r="15" spans="1:32" ht="17.45" customHeight="1">
      <c r="A15" s="942"/>
      <c r="B15" s="983"/>
      <c r="C15" s="494" t="s">
        <v>582</v>
      </c>
      <c r="D15" s="1576"/>
      <c r="E15" s="1577"/>
      <c r="F15" s="707"/>
      <c r="G15" s="99" t="s">
        <v>583</v>
      </c>
      <c r="H15" s="100" t="s">
        <v>584</v>
      </c>
      <c r="I15" s="101"/>
      <c r="J15" s="102" t="s">
        <v>587</v>
      </c>
      <c r="K15" s="100" t="s">
        <v>584</v>
      </c>
      <c r="L15" s="101"/>
      <c r="M15" s="103" t="s">
        <v>225</v>
      </c>
      <c r="N15" s="101"/>
      <c r="O15" s="104" t="s">
        <v>588</v>
      </c>
      <c r="P15" s="973" t="str">
        <f t="shared" si="0"/>
        <v/>
      </c>
      <c r="Q15" s="973" t="str">
        <f t="shared" si="1"/>
        <v/>
      </c>
    </row>
    <row r="16" spans="1:32" ht="17.45" customHeight="1">
      <c r="A16" s="942"/>
      <c r="B16" s="983"/>
      <c r="C16" s="494" t="s">
        <v>582</v>
      </c>
      <c r="D16" s="1576"/>
      <c r="E16" s="1577"/>
      <c r="F16" s="707"/>
      <c r="G16" s="99" t="s">
        <v>583</v>
      </c>
      <c r="H16" s="100" t="s">
        <v>584</v>
      </c>
      <c r="I16" s="101"/>
      <c r="J16" s="102" t="s">
        <v>587</v>
      </c>
      <c r="K16" s="100" t="s">
        <v>584</v>
      </c>
      <c r="L16" s="101"/>
      <c r="M16" s="103" t="s">
        <v>225</v>
      </c>
      <c r="N16" s="101"/>
      <c r="O16" s="104" t="s">
        <v>588</v>
      </c>
      <c r="P16" s="973" t="str">
        <f t="shared" si="0"/>
        <v/>
      </c>
      <c r="Q16" s="973" t="str">
        <f t="shared" si="1"/>
        <v/>
      </c>
    </row>
    <row r="17" spans="1:21" ht="17.45" customHeight="1">
      <c r="A17" s="942"/>
      <c r="B17" s="983"/>
      <c r="C17" s="494" t="s">
        <v>582</v>
      </c>
      <c r="D17" s="1576"/>
      <c r="E17" s="1577"/>
      <c r="F17" s="707"/>
      <c r="G17" s="99" t="s">
        <v>583</v>
      </c>
      <c r="H17" s="100" t="s">
        <v>584</v>
      </c>
      <c r="I17" s="101"/>
      <c r="J17" s="102" t="s">
        <v>587</v>
      </c>
      <c r="K17" s="100" t="s">
        <v>584</v>
      </c>
      <c r="L17" s="101"/>
      <c r="M17" s="103" t="s">
        <v>225</v>
      </c>
      <c r="N17" s="101"/>
      <c r="O17" s="104" t="s">
        <v>588</v>
      </c>
      <c r="P17" s="973" t="str">
        <f t="shared" si="0"/>
        <v/>
      </c>
      <c r="Q17" s="973" t="str">
        <f t="shared" si="1"/>
        <v/>
      </c>
    </row>
    <row r="18" spans="1:21" ht="17.45" customHeight="1">
      <c r="A18" s="942"/>
      <c r="B18" s="983"/>
      <c r="C18" s="494" t="s">
        <v>582</v>
      </c>
      <c r="D18" s="1576"/>
      <c r="E18" s="1577"/>
      <c r="F18" s="707"/>
      <c r="G18" s="99" t="s">
        <v>583</v>
      </c>
      <c r="H18" s="100" t="s">
        <v>584</v>
      </c>
      <c r="I18" s="101"/>
      <c r="J18" s="102" t="s">
        <v>587</v>
      </c>
      <c r="K18" s="100" t="s">
        <v>584</v>
      </c>
      <c r="L18" s="101"/>
      <c r="M18" s="103" t="s">
        <v>225</v>
      </c>
      <c r="N18" s="101"/>
      <c r="O18" s="104" t="s">
        <v>588</v>
      </c>
      <c r="P18" s="973" t="str">
        <f t="shared" si="0"/>
        <v/>
      </c>
      <c r="Q18" s="973" t="str">
        <f t="shared" si="1"/>
        <v/>
      </c>
    </row>
    <row r="19" spans="1:21" ht="17.45" customHeight="1">
      <c r="A19" s="942"/>
      <c r="B19" s="983"/>
      <c r="C19" s="494" t="s">
        <v>582</v>
      </c>
      <c r="D19" s="1576"/>
      <c r="E19" s="1577"/>
      <c r="F19" s="707"/>
      <c r="G19" s="99" t="s">
        <v>583</v>
      </c>
      <c r="H19" s="100" t="s">
        <v>584</v>
      </c>
      <c r="I19" s="101"/>
      <c r="J19" s="102" t="s">
        <v>587</v>
      </c>
      <c r="K19" s="100" t="s">
        <v>584</v>
      </c>
      <c r="L19" s="101"/>
      <c r="M19" s="103" t="s">
        <v>225</v>
      </c>
      <c r="N19" s="101"/>
      <c r="O19" s="104" t="s">
        <v>588</v>
      </c>
      <c r="P19" s="973" t="str">
        <f t="shared" si="0"/>
        <v/>
      </c>
      <c r="Q19" s="973" t="str">
        <f t="shared" si="1"/>
        <v/>
      </c>
      <c r="U19" s="850"/>
    </row>
    <row r="20" spans="1:21" ht="17.45" customHeight="1">
      <c r="A20" s="942"/>
      <c r="B20" s="983"/>
      <c r="C20" s="493" t="s">
        <v>582</v>
      </c>
      <c r="D20" s="1564"/>
      <c r="E20" s="1565"/>
      <c r="F20" s="708"/>
      <c r="G20" s="117" t="s">
        <v>583</v>
      </c>
      <c r="H20" s="118" t="s">
        <v>584</v>
      </c>
      <c r="I20" s="119"/>
      <c r="J20" s="455" t="s">
        <v>587</v>
      </c>
      <c r="K20" s="118" t="s">
        <v>584</v>
      </c>
      <c r="L20" s="119"/>
      <c r="M20" s="454" t="s">
        <v>225</v>
      </c>
      <c r="N20" s="119"/>
      <c r="O20" s="472" t="s">
        <v>588</v>
      </c>
      <c r="P20" s="974" t="str">
        <f t="shared" si="0"/>
        <v/>
      </c>
      <c r="Q20" s="974" t="str">
        <f t="shared" si="1"/>
        <v/>
      </c>
    </row>
    <row r="21" spans="1:21" ht="20.45" customHeight="1">
      <c r="A21" s="943" t="s">
        <v>589</v>
      </c>
      <c r="B21" s="969">
        <f>SUM(P22:Q27)</f>
        <v>0</v>
      </c>
      <c r="C21" s="89"/>
      <c r="D21" s="562" t="s">
        <v>590</v>
      </c>
      <c r="E21" s="715" t="s">
        <v>591</v>
      </c>
      <c r="F21" s="705"/>
      <c r="G21" s="90"/>
      <c r="H21" s="90"/>
      <c r="I21" s="91"/>
      <c r="J21" s="92"/>
      <c r="K21" s="90"/>
      <c r="L21" s="91"/>
      <c r="M21" s="93"/>
      <c r="N21" s="91"/>
      <c r="O21" s="94"/>
      <c r="P21" s="970">
        <f>SUM(P22:P27)</f>
        <v>0</v>
      </c>
      <c r="Q21" s="970">
        <f>SUM(Q22:Q27)</f>
        <v>0</v>
      </c>
      <c r="U21" s="850"/>
    </row>
    <row r="22" spans="1:21">
      <c r="A22" s="944"/>
      <c r="B22" s="971"/>
      <c r="C22" s="498" t="s">
        <v>582</v>
      </c>
      <c r="D22" s="701"/>
      <c r="E22" s="703" t="s">
        <v>582</v>
      </c>
      <c r="F22" s="706"/>
      <c r="G22" s="112" t="s">
        <v>583</v>
      </c>
      <c r="H22" s="113" t="s">
        <v>584</v>
      </c>
      <c r="I22" s="114"/>
      <c r="J22" s="1040"/>
      <c r="K22" s="113" t="s">
        <v>584</v>
      </c>
      <c r="L22" s="1044" t="str">
        <f>IF(J22="スライド",1/3,IF(J22="枚",1,""))</f>
        <v/>
      </c>
      <c r="M22" s="112" t="s">
        <v>584</v>
      </c>
      <c r="N22" s="114"/>
      <c r="O22" s="482" t="s">
        <v>587</v>
      </c>
      <c r="P22" s="972" t="str">
        <f>IF(C22="本年度", PRODUCT(F22, ROUND(I22*L22,0), N22), "")</f>
        <v/>
      </c>
      <c r="Q22" s="972" t="str">
        <f>IF(C22="翌年度", PRODUCT(F22, ROUND(I22*L22,0), N22), "")</f>
        <v/>
      </c>
    </row>
    <row r="23" spans="1:21">
      <c r="A23" s="945"/>
      <c r="B23" s="971"/>
      <c r="C23" s="494" t="s">
        <v>582</v>
      </c>
      <c r="D23" s="561"/>
      <c r="E23" s="563" t="s">
        <v>582</v>
      </c>
      <c r="F23" s="707"/>
      <c r="G23" s="99" t="s">
        <v>583</v>
      </c>
      <c r="H23" s="100" t="s">
        <v>584</v>
      </c>
      <c r="I23" s="101"/>
      <c r="J23" s="1041"/>
      <c r="K23" s="100" t="s">
        <v>584</v>
      </c>
      <c r="L23" s="1045" t="str">
        <f t="shared" ref="L23:L27" si="2">IF(J23="スライド",1/3,IF(J23="枚",1,""))</f>
        <v/>
      </c>
      <c r="M23" s="99" t="s">
        <v>584</v>
      </c>
      <c r="N23" s="101"/>
      <c r="O23" s="473" t="s">
        <v>587</v>
      </c>
      <c r="P23" s="973" t="str">
        <f t="shared" ref="P23:P27" si="3">IF(C23="本年度", PRODUCT(F23, IF(MOD(I23*L23,1)=0, I23*L23, ROUND(I23*L23,0)), N23), "")</f>
        <v/>
      </c>
      <c r="Q23" s="973" t="str">
        <f t="shared" ref="Q23:Q27" si="4">IF(C23="翌年度", PRODUCT(F23, ROUND(I23*L23,0), N23), "")</f>
        <v/>
      </c>
    </row>
    <row r="24" spans="1:21" ht="18" customHeight="1">
      <c r="A24" s="945"/>
      <c r="B24" s="971"/>
      <c r="C24" s="494" t="s">
        <v>582</v>
      </c>
      <c r="D24" s="561"/>
      <c r="E24" s="563" t="s">
        <v>582</v>
      </c>
      <c r="F24" s="707"/>
      <c r="G24" s="99" t="s">
        <v>583</v>
      </c>
      <c r="H24" s="100" t="s">
        <v>584</v>
      </c>
      <c r="I24" s="101"/>
      <c r="J24" s="1041"/>
      <c r="K24" s="100" t="s">
        <v>584</v>
      </c>
      <c r="L24" s="1045" t="str">
        <f t="shared" si="2"/>
        <v/>
      </c>
      <c r="M24" s="99" t="s">
        <v>584</v>
      </c>
      <c r="N24" s="101"/>
      <c r="O24" s="473" t="s">
        <v>587</v>
      </c>
      <c r="P24" s="973" t="str">
        <f t="shared" si="3"/>
        <v/>
      </c>
      <c r="Q24" s="973" t="str">
        <f t="shared" si="4"/>
        <v/>
      </c>
    </row>
    <row r="25" spans="1:21" ht="18" customHeight="1">
      <c r="A25" s="945"/>
      <c r="B25" s="971"/>
      <c r="C25" s="494" t="s">
        <v>582</v>
      </c>
      <c r="D25" s="561"/>
      <c r="E25" s="563" t="s">
        <v>582</v>
      </c>
      <c r="F25" s="707"/>
      <c r="G25" s="99" t="s">
        <v>583</v>
      </c>
      <c r="H25" s="100" t="s">
        <v>584</v>
      </c>
      <c r="I25" s="101"/>
      <c r="J25" s="1041"/>
      <c r="K25" s="100" t="s">
        <v>584</v>
      </c>
      <c r="L25" s="1045" t="str">
        <f t="shared" si="2"/>
        <v/>
      </c>
      <c r="M25" s="99" t="s">
        <v>584</v>
      </c>
      <c r="N25" s="101"/>
      <c r="O25" s="473" t="s">
        <v>587</v>
      </c>
      <c r="P25" s="973" t="str">
        <f t="shared" si="3"/>
        <v/>
      </c>
      <c r="Q25" s="973" t="str">
        <f t="shared" si="4"/>
        <v/>
      </c>
    </row>
    <row r="26" spans="1:21" ht="18" customHeight="1">
      <c r="A26" s="945"/>
      <c r="B26" s="971"/>
      <c r="C26" s="494" t="s">
        <v>582</v>
      </c>
      <c r="D26" s="561"/>
      <c r="E26" s="563" t="s">
        <v>582</v>
      </c>
      <c r="F26" s="707"/>
      <c r="G26" s="99" t="s">
        <v>583</v>
      </c>
      <c r="H26" s="100"/>
      <c r="I26" s="101"/>
      <c r="J26" s="1042"/>
      <c r="K26" s="100"/>
      <c r="L26" s="1045" t="str">
        <f t="shared" si="2"/>
        <v/>
      </c>
      <c r="M26" s="106"/>
      <c r="N26" s="101"/>
      <c r="O26" s="105"/>
      <c r="P26" s="973" t="str">
        <f t="shared" si="3"/>
        <v/>
      </c>
      <c r="Q26" s="973" t="str">
        <f t="shared" si="4"/>
        <v/>
      </c>
    </row>
    <row r="27" spans="1:21" ht="18" customHeight="1">
      <c r="A27" s="946"/>
      <c r="B27" s="971"/>
      <c r="C27" s="493" t="s">
        <v>582</v>
      </c>
      <c r="D27" s="702"/>
      <c r="E27" s="564" t="s">
        <v>592</v>
      </c>
      <c r="F27" s="708"/>
      <c r="G27" s="117" t="s">
        <v>583</v>
      </c>
      <c r="H27" s="118"/>
      <c r="I27" s="119"/>
      <c r="J27" s="1043"/>
      <c r="K27" s="118"/>
      <c r="L27" s="1046" t="str">
        <f t="shared" si="2"/>
        <v/>
      </c>
      <c r="M27" s="120"/>
      <c r="N27" s="119"/>
      <c r="O27" s="121"/>
      <c r="P27" s="974" t="str">
        <f t="shared" si="3"/>
        <v/>
      </c>
      <c r="Q27" s="974" t="str">
        <f t="shared" si="4"/>
        <v/>
      </c>
      <c r="U27" s="850"/>
    </row>
    <row r="28" spans="1:21" ht="20.45" customHeight="1">
      <c r="A28" s="943" t="s">
        <v>593</v>
      </c>
      <c r="B28" s="969">
        <f>SUM(P29:Q38)</f>
        <v>0</v>
      </c>
      <c r="C28" s="89"/>
      <c r="D28" s="1562"/>
      <c r="E28" s="1563"/>
      <c r="F28" s="705"/>
      <c r="G28" s="90"/>
      <c r="H28" s="90"/>
      <c r="I28" s="91"/>
      <c r="J28" s="92"/>
      <c r="K28" s="90"/>
      <c r="L28" s="91"/>
      <c r="M28" s="93"/>
      <c r="N28" s="91"/>
      <c r="O28" s="94"/>
      <c r="P28" s="970">
        <f>SUM(P29:P38)</f>
        <v>0</v>
      </c>
      <c r="Q28" s="970">
        <f>SUM(Q29:Q38)</f>
        <v>0</v>
      </c>
      <c r="U28" s="850"/>
    </row>
    <row r="29" spans="1:21" ht="17.45" customHeight="1">
      <c r="A29" s="947"/>
      <c r="B29" s="971"/>
      <c r="C29" s="466"/>
      <c r="D29" s="1572"/>
      <c r="E29" s="1573"/>
      <c r="F29" s="709"/>
      <c r="G29" s="113"/>
      <c r="H29" s="113"/>
      <c r="I29" s="456"/>
      <c r="J29" s="457"/>
      <c r="K29" s="113"/>
      <c r="L29" s="456"/>
      <c r="M29" s="458"/>
      <c r="N29" s="456"/>
      <c r="O29" s="474"/>
      <c r="P29" s="973" t="str">
        <f t="shared" ref="P29:P38" si="5">IF(C29="本年度", PRODUCT(F29, I29, L29, N29), "")</f>
        <v/>
      </c>
      <c r="Q29" s="973" t="str">
        <f>IF(C29="翌年度", PRODUCT(F29, I29, L29, N29), "")</f>
        <v/>
      </c>
      <c r="U29" s="850"/>
    </row>
    <row r="30" spans="1:21" ht="17.45" customHeight="1">
      <c r="A30" s="947"/>
      <c r="B30" s="971"/>
      <c r="C30" s="494" t="s">
        <v>582</v>
      </c>
      <c r="D30" s="1576"/>
      <c r="E30" s="1577"/>
      <c r="F30" s="707"/>
      <c r="G30" s="99" t="s">
        <v>583</v>
      </c>
      <c r="H30" s="100" t="s">
        <v>594</v>
      </c>
      <c r="I30" s="101"/>
      <c r="J30" s="103" t="s">
        <v>225</v>
      </c>
      <c r="K30" s="100" t="s">
        <v>594</v>
      </c>
      <c r="L30" s="101"/>
      <c r="M30" s="103" t="s">
        <v>585</v>
      </c>
      <c r="N30" s="101"/>
      <c r="O30" s="105"/>
      <c r="P30" s="973" t="str">
        <f t="shared" si="5"/>
        <v/>
      </c>
      <c r="Q30" s="973" t="str">
        <f>IF(C30="翌年度", PRODUCT(F30, I30, L30, N30), "")</f>
        <v/>
      </c>
    </row>
    <row r="31" spans="1:21" ht="17.45" customHeight="1">
      <c r="A31" s="947"/>
      <c r="B31" s="971"/>
      <c r="C31" s="494" t="s">
        <v>582</v>
      </c>
      <c r="D31" s="1576"/>
      <c r="E31" s="1577"/>
      <c r="F31" s="707"/>
      <c r="G31" s="99" t="s">
        <v>583</v>
      </c>
      <c r="H31" s="100" t="s">
        <v>594</v>
      </c>
      <c r="I31" s="101"/>
      <c r="J31" s="103" t="s">
        <v>595</v>
      </c>
      <c r="K31" s="100" t="s">
        <v>594</v>
      </c>
      <c r="L31" s="101"/>
      <c r="M31" s="103" t="s">
        <v>225</v>
      </c>
      <c r="N31" s="101"/>
      <c r="O31" s="105" t="s">
        <v>585</v>
      </c>
      <c r="P31" s="973" t="str">
        <f t="shared" si="5"/>
        <v/>
      </c>
      <c r="Q31" s="973" t="str">
        <f t="shared" ref="Q31:Q38" si="6">IF(C31="翌年度", PRODUCT(F31, I31, L31, N31), "")</f>
        <v/>
      </c>
    </row>
    <row r="32" spans="1:21" ht="17.45" customHeight="1">
      <c r="A32" s="947"/>
      <c r="B32" s="971"/>
      <c r="C32" s="494" t="s">
        <v>582</v>
      </c>
      <c r="D32" s="1576"/>
      <c r="E32" s="1577"/>
      <c r="F32" s="707"/>
      <c r="G32" s="99" t="s">
        <v>583</v>
      </c>
      <c r="H32" s="100" t="s">
        <v>594</v>
      </c>
      <c r="I32" s="101"/>
      <c r="J32" s="103" t="s">
        <v>596</v>
      </c>
      <c r="K32" s="100" t="s">
        <v>594</v>
      </c>
      <c r="L32" s="101"/>
      <c r="M32" s="103" t="s">
        <v>225</v>
      </c>
      <c r="N32" s="101"/>
      <c r="O32" s="105" t="s">
        <v>585</v>
      </c>
      <c r="P32" s="973" t="str">
        <f t="shared" si="5"/>
        <v/>
      </c>
      <c r="Q32" s="973" t="str">
        <f t="shared" si="6"/>
        <v/>
      </c>
    </row>
    <row r="33" spans="1:17" ht="17.45" customHeight="1">
      <c r="A33" s="947"/>
      <c r="B33" s="971"/>
      <c r="C33" s="494" t="s">
        <v>582</v>
      </c>
      <c r="D33" s="1576"/>
      <c r="E33" s="1577"/>
      <c r="F33" s="707"/>
      <c r="G33" s="99" t="s">
        <v>583</v>
      </c>
      <c r="H33" s="100" t="s">
        <v>594</v>
      </c>
      <c r="I33" s="101"/>
      <c r="J33" s="103" t="s">
        <v>225</v>
      </c>
      <c r="K33" s="100" t="s">
        <v>594</v>
      </c>
      <c r="L33" s="101"/>
      <c r="M33" s="103" t="s">
        <v>585</v>
      </c>
      <c r="N33" s="101"/>
      <c r="O33" s="105"/>
      <c r="P33" s="973" t="str">
        <f t="shared" si="5"/>
        <v/>
      </c>
      <c r="Q33" s="973" t="str">
        <f t="shared" si="6"/>
        <v/>
      </c>
    </row>
    <row r="34" spans="1:17" ht="17.45" customHeight="1">
      <c r="A34" s="947"/>
      <c r="B34" s="971"/>
      <c r="C34" s="494" t="s">
        <v>582</v>
      </c>
      <c r="D34" s="1576"/>
      <c r="E34" s="1577"/>
      <c r="F34" s="707"/>
      <c r="G34" s="99" t="s">
        <v>583</v>
      </c>
      <c r="H34" s="100" t="s">
        <v>584</v>
      </c>
      <c r="I34" s="101"/>
      <c r="J34" s="103" t="s">
        <v>225</v>
      </c>
      <c r="K34" s="100" t="s">
        <v>584</v>
      </c>
      <c r="L34" s="101"/>
      <c r="M34" s="103" t="s">
        <v>585</v>
      </c>
      <c r="N34" s="101"/>
      <c r="O34" s="105"/>
      <c r="P34" s="973" t="str">
        <f t="shared" si="5"/>
        <v/>
      </c>
      <c r="Q34" s="973" t="str">
        <f t="shared" si="6"/>
        <v/>
      </c>
    </row>
    <row r="35" spans="1:17" ht="17.45" customHeight="1">
      <c r="A35" s="947"/>
      <c r="B35" s="971"/>
      <c r="C35" s="494" t="s">
        <v>582</v>
      </c>
      <c r="D35" s="1576"/>
      <c r="E35" s="1577"/>
      <c r="F35" s="707"/>
      <c r="G35" s="99" t="s">
        <v>583</v>
      </c>
      <c r="H35" s="100" t="s">
        <v>594</v>
      </c>
      <c r="I35" s="101"/>
      <c r="J35" s="108" t="s">
        <v>225</v>
      </c>
      <c r="K35" s="100" t="s">
        <v>594</v>
      </c>
      <c r="L35" s="101"/>
      <c r="M35" s="103" t="s">
        <v>585</v>
      </c>
      <c r="N35" s="101"/>
      <c r="O35" s="104"/>
      <c r="P35" s="973" t="str">
        <f t="shared" si="5"/>
        <v/>
      </c>
      <c r="Q35" s="973" t="str">
        <f t="shared" si="6"/>
        <v/>
      </c>
    </row>
    <row r="36" spans="1:17" ht="17.45" customHeight="1">
      <c r="A36" s="942"/>
      <c r="B36" s="971"/>
      <c r="C36" s="494" t="s">
        <v>582</v>
      </c>
      <c r="D36" s="1576"/>
      <c r="E36" s="1577"/>
      <c r="F36" s="707"/>
      <c r="G36" s="99" t="s">
        <v>583</v>
      </c>
      <c r="H36" s="100" t="s">
        <v>594</v>
      </c>
      <c r="I36" s="101"/>
      <c r="J36" s="109" t="s">
        <v>595</v>
      </c>
      <c r="K36" s="100" t="s">
        <v>594</v>
      </c>
      <c r="L36" s="101"/>
      <c r="M36" s="103" t="s">
        <v>225</v>
      </c>
      <c r="N36" s="101"/>
      <c r="O36" s="104" t="s">
        <v>585</v>
      </c>
      <c r="P36" s="973" t="str">
        <f t="shared" si="5"/>
        <v/>
      </c>
      <c r="Q36" s="973" t="str">
        <f t="shared" si="6"/>
        <v/>
      </c>
    </row>
    <row r="37" spans="1:17" ht="17.45" customHeight="1">
      <c r="A37" s="942"/>
      <c r="B37" s="971"/>
      <c r="C37" s="494" t="s">
        <v>582</v>
      </c>
      <c r="D37" s="1576"/>
      <c r="E37" s="1577"/>
      <c r="F37" s="707"/>
      <c r="G37" s="99" t="s">
        <v>583</v>
      </c>
      <c r="H37" s="100" t="s">
        <v>594</v>
      </c>
      <c r="I37" s="101"/>
      <c r="J37" s="103" t="s">
        <v>596</v>
      </c>
      <c r="K37" s="100" t="s">
        <v>594</v>
      </c>
      <c r="L37" s="101"/>
      <c r="M37" s="103" t="s">
        <v>225</v>
      </c>
      <c r="N37" s="101"/>
      <c r="O37" s="105" t="s">
        <v>585</v>
      </c>
      <c r="P37" s="973" t="str">
        <f t="shared" si="5"/>
        <v/>
      </c>
      <c r="Q37" s="973" t="str">
        <f t="shared" si="6"/>
        <v/>
      </c>
    </row>
    <row r="38" spans="1:17" ht="17.45" customHeight="1">
      <c r="A38" s="942"/>
      <c r="B38" s="971"/>
      <c r="C38" s="494" t="s">
        <v>582</v>
      </c>
      <c r="D38" s="1576"/>
      <c r="E38" s="1577"/>
      <c r="F38" s="707"/>
      <c r="G38" s="99" t="s">
        <v>583</v>
      </c>
      <c r="H38" s="100" t="s">
        <v>594</v>
      </c>
      <c r="I38" s="101"/>
      <c r="J38" s="103" t="s">
        <v>225</v>
      </c>
      <c r="K38" s="100" t="s">
        <v>594</v>
      </c>
      <c r="L38" s="101"/>
      <c r="M38" s="103" t="s">
        <v>585</v>
      </c>
      <c r="N38" s="101"/>
      <c r="O38" s="105"/>
      <c r="P38" s="973" t="str">
        <f t="shared" si="5"/>
        <v/>
      </c>
      <c r="Q38" s="973" t="str">
        <f t="shared" si="6"/>
        <v/>
      </c>
    </row>
    <row r="39" spans="1:17" ht="20.45" customHeight="1">
      <c r="A39" s="941" t="s">
        <v>597</v>
      </c>
      <c r="B39" s="969">
        <f>SUM(P40:Q42)</f>
        <v>0</v>
      </c>
      <c r="C39" s="89"/>
      <c r="D39" s="1562"/>
      <c r="E39" s="1563"/>
      <c r="F39" s="705"/>
      <c r="G39" s="90"/>
      <c r="H39" s="90"/>
      <c r="I39" s="91"/>
      <c r="J39" s="92"/>
      <c r="K39" s="90"/>
      <c r="L39" s="91"/>
      <c r="M39" s="93"/>
      <c r="N39" s="91"/>
      <c r="O39" s="94"/>
      <c r="P39" s="970">
        <f>SUM(P40:P42)</f>
        <v>0</v>
      </c>
      <c r="Q39" s="970">
        <f>SUM(Q40:Q42)</f>
        <v>0</v>
      </c>
    </row>
    <row r="40" spans="1:17" ht="18" customHeight="1">
      <c r="A40" s="942"/>
      <c r="B40" s="971"/>
      <c r="C40" s="498" t="s">
        <v>582</v>
      </c>
      <c r="D40" s="1570"/>
      <c r="E40" s="1571"/>
      <c r="F40" s="706"/>
      <c r="G40" s="112" t="s">
        <v>583</v>
      </c>
      <c r="H40" s="113" t="s">
        <v>584</v>
      </c>
      <c r="I40" s="114"/>
      <c r="J40" s="478" t="s">
        <v>595</v>
      </c>
      <c r="K40" s="113"/>
      <c r="L40" s="114"/>
      <c r="M40" s="115"/>
      <c r="N40" s="114"/>
      <c r="O40" s="116"/>
      <c r="P40" s="972" t="str">
        <f>IF(C40="本年度", PRODUCT(F40, I40, L40, N40), "")</f>
        <v/>
      </c>
      <c r="Q40" s="972" t="str">
        <f>IF(C40="翌年度", PRODUCT(F40, I40, L40, N40), "")</f>
        <v/>
      </c>
    </row>
    <row r="41" spans="1:17" ht="18" customHeight="1">
      <c r="A41" s="942"/>
      <c r="B41" s="971"/>
      <c r="C41" s="494" t="s">
        <v>582</v>
      </c>
      <c r="D41" s="1576"/>
      <c r="E41" s="1577"/>
      <c r="F41" s="707"/>
      <c r="G41" s="99" t="s">
        <v>583</v>
      </c>
      <c r="H41" s="100" t="s">
        <v>584</v>
      </c>
      <c r="I41" s="101"/>
      <c r="J41" s="102" t="s">
        <v>587</v>
      </c>
      <c r="K41" s="100"/>
      <c r="L41" s="101"/>
      <c r="M41" s="106"/>
      <c r="N41" s="101"/>
      <c r="O41" s="105"/>
      <c r="P41" s="973" t="str">
        <f>IF(C41="本年度", PRODUCT(F41, I41, L41, N41), "")</f>
        <v/>
      </c>
      <c r="Q41" s="973" t="str">
        <f t="shared" ref="Q41:Q42" si="7">IF(C41="翌年度", PRODUCT(F41, I41, L41, N41), "")</f>
        <v/>
      </c>
    </row>
    <row r="42" spans="1:17" ht="18" customHeight="1">
      <c r="A42" s="942"/>
      <c r="B42" s="971"/>
      <c r="C42" s="493" t="s">
        <v>582</v>
      </c>
      <c r="D42" s="1564"/>
      <c r="E42" s="1565"/>
      <c r="F42" s="708"/>
      <c r="G42" s="117" t="s">
        <v>583</v>
      </c>
      <c r="H42" s="111" t="s">
        <v>598</v>
      </c>
      <c r="I42" s="119"/>
      <c r="J42" s="117" t="s">
        <v>595</v>
      </c>
      <c r="K42" s="118"/>
      <c r="L42" s="119"/>
      <c r="M42" s="120"/>
      <c r="N42" s="119"/>
      <c r="O42" s="121"/>
      <c r="P42" s="974" t="str">
        <f>IF(C42="本年度", PRODUCT(F42, I42, L42, N42), "")</f>
        <v/>
      </c>
      <c r="Q42" s="974" t="str">
        <f t="shared" si="7"/>
        <v/>
      </c>
    </row>
    <row r="43" spans="1:17" ht="20.45" customHeight="1">
      <c r="A43" s="948" t="s">
        <v>599</v>
      </c>
      <c r="B43" s="969">
        <f>SUM(P44:Q45)</f>
        <v>0</v>
      </c>
      <c r="C43" s="89"/>
      <c r="D43" s="1562"/>
      <c r="E43" s="1563"/>
      <c r="F43" s="705"/>
      <c r="G43" s="90"/>
      <c r="H43" s="90"/>
      <c r="I43" s="91"/>
      <c r="J43" s="92"/>
      <c r="K43" s="90"/>
      <c r="L43" s="91"/>
      <c r="M43" s="93"/>
      <c r="N43" s="91"/>
      <c r="O43" s="94"/>
      <c r="P43" s="970">
        <f>SUM(P44:P45)</f>
        <v>0</v>
      </c>
      <c r="Q43" s="970">
        <f>SUM(Q44:Q45)</f>
        <v>0</v>
      </c>
    </row>
    <row r="44" spans="1:17" ht="18" customHeight="1">
      <c r="A44" s="944"/>
      <c r="B44" s="971"/>
      <c r="C44" s="498" t="s">
        <v>582</v>
      </c>
      <c r="D44" s="1570"/>
      <c r="E44" s="1571"/>
      <c r="F44" s="706"/>
      <c r="G44" s="112" t="s">
        <v>583</v>
      </c>
      <c r="H44" s="113" t="s">
        <v>584</v>
      </c>
      <c r="I44" s="114"/>
      <c r="J44" s="478" t="s">
        <v>595</v>
      </c>
      <c r="K44" s="113"/>
      <c r="L44" s="114"/>
      <c r="M44" s="115"/>
      <c r="N44" s="114"/>
      <c r="O44" s="116"/>
      <c r="P44" s="972" t="str">
        <f>IF(C44="本年度", PRODUCT(F44, I44, L44, N44), "")</f>
        <v/>
      </c>
      <c r="Q44" s="972" t="str">
        <f>IF(C44="翌年度", PRODUCT(F44, I44, L44, N44), "")</f>
        <v/>
      </c>
    </row>
    <row r="45" spans="1:17" ht="18" customHeight="1">
      <c r="A45" s="945"/>
      <c r="B45" s="971"/>
      <c r="C45" s="493" t="s">
        <v>582</v>
      </c>
      <c r="D45" s="1564"/>
      <c r="E45" s="1565"/>
      <c r="F45" s="708"/>
      <c r="G45" s="117" t="s">
        <v>583</v>
      </c>
      <c r="H45" s="118" t="s">
        <v>584</v>
      </c>
      <c r="I45" s="119"/>
      <c r="J45" s="455" t="s">
        <v>595</v>
      </c>
      <c r="K45" s="118"/>
      <c r="L45" s="119"/>
      <c r="M45" s="120"/>
      <c r="N45" s="119"/>
      <c r="O45" s="121"/>
      <c r="P45" s="974" t="str">
        <f>IF(C45="本年度", PRODUCT(F45, I45, L45, N45), "")</f>
        <v/>
      </c>
      <c r="Q45" s="974" t="str">
        <f>IF(C45="翌年度", PRODUCT(F45, I45, L45, N45), "")</f>
        <v/>
      </c>
    </row>
    <row r="46" spans="1:17" ht="20.45" customHeight="1">
      <c r="A46" s="948" t="s">
        <v>600</v>
      </c>
      <c r="B46" s="969">
        <f>SUM(P47:Q51)</f>
        <v>0</v>
      </c>
      <c r="C46" s="89"/>
      <c r="D46" s="562" t="s">
        <v>590</v>
      </c>
      <c r="E46" s="715" t="s">
        <v>591</v>
      </c>
      <c r="F46" s="705"/>
      <c r="G46" s="90"/>
      <c r="H46" s="90"/>
      <c r="I46" s="91"/>
      <c r="J46" s="92"/>
      <c r="K46" s="90"/>
      <c r="L46" s="91"/>
      <c r="M46" s="93"/>
      <c r="N46" s="91"/>
      <c r="O46" s="94"/>
      <c r="P46" s="970">
        <f>SUM(P47:P51)</f>
        <v>0</v>
      </c>
      <c r="Q46" s="970">
        <f>SUM(Q47:Q51)</f>
        <v>0</v>
      </c>
    </row>
    <row r="47" spans="1:17" ht="18" customHeight="1">
      <c r="A47" s="949"/>
      <c r="B47" s="975"/>
      <c r="C47" s="498" t="s">
        <v>582</v>
      </c>
      <c r="D47" s="480"/>
      <c r="E47" s="714" t="s">
        <v>582</v>
      </c>
      <c r="F47" s="706"/>
      <c r="G47" s="112" t="s">
        <v>583</v>
      </c>
      <c r="H47" s="456" t="s">
        <v>584</v>
      </c>
      <c r="I47" s="114"/>
      <c r="J47" s="112" t="s">
        <v>601</v>
      </c>
      <c r="K47" s="456" t="s">
        <v>584</v>
      </c>
      <c r="L47" s="114"/>
      <c r="M47" s="112" t="s">
        <v>602</v>
      </c>
      <c r="N47" s="114"/>
      <c r="O47" s="116"/>
      <c r="P47" s="972" t="str">
        <f>IF(C47="本年度", PRODUCT(F47, I47, L47, N47), "")</f>
        <v/>
      </c>
      <c r="Q47" s="972" t="str">
        <f>IF(C47="翌年度", PRODUCT(F47, I47, L47, N47), "")</f>
        <v/>
      </c>
    </row>
    <row r="48" spans="1:17" ht="18" customHeight="1">
      <c r="A48" s="949"/>
      <c r="B48" s="971"/>
      <c r="C48" s="494" t="s">
        <v>582</v>
      </c>
      <c r="D48" s="467"/>
      <c r="E48" s="565" t="s">
        <v>582</v>
      </c>
      <c r="F48" s="707"/>
      <c r="G48" s="99" t="s">
        <v>583</v>
      </c>
      <c r="H48" s="110" t="s">
        <v>584</v>
      </c>
      <c r="I48" s="101"/>
      <c r="J48" s="99" t="s">
        <v>601</v>
      </c>
      <c r="K48" s="110" t="s">
        <v>584</v>
      </c>
      <c r="L48" s="101"/>
      <c r="M48" s="99" t="s">
        <v>602</v>
      </c>
      <c r="N48" s="101"/>
      <c r="O48" s="105"/>
      <c r="P48" s="973" t="str">
        <f>IF(C48="本年度", PRODUCT(F48, I48, L48, N48), "")</f>
        <v/>
      </c>
      <c r="Q48" s="973" t="str">
        <f t="shared" ref="Q48:Q51" si="8">IF(C48="翌年度", PRODUCT(F48, I48, L48, N48), "")</f>
        <v/>
      </c>
    </row>
    <row r="49" spans="1:17" ht="18" customHeight="1">
      <c r="A49" s="949"/>
      <c r="B49" s="971"/>
      <c r="C49" s="494" t="s">
        <v>582</v>
      </c>
      <c r="D49" s="467"/>
      <c r="E49" s="565" t="s">
        <v>582</v>
      </c>
      <c r="F49" s="707"/>
      <c r="G49" s="99" t="s">
        <v>583</v>
      </c>
      <c r="H49" s="110" t="s">
        <v>584</v>
      </c>
      <c r="I49" s="101"/>
      <c r="J49" s="99" t="s">
        <v>601</v>
      </c>
      <c r="K49" s="110" t="s">
        <v>584</v>
      </c>
      <c r="L49" s="101"/>
      <c r="M49" s="99" t="s">
        <v>602</v>
      </c>
      <c r="N49" s="101"/>
      <c r="O49" s="105"/>
      <c r="P49" s="973" t="str">
        <f>IF(C49="本年度", PRODUCT(F49, I49, L49, N49), "")</f>
        <v/>
      </c>
      <c r="Q49" s="973" t="str">
        <f t="shared" si="8"/>
        <v/>
      </c>
    </row>
    <row r="50" spans="1:17" ht="18" customHeight="1">
      <c r="A50" s="949"/>
      <c r="B50" s="971"/>
      <c r="C50" s="494" t="s">
        <v>582</v>
      </c>
      <c r="D50" s="467"/>
      <c r="E50" s="565" t="s">
        <v>582</v>
      </c>
      <c r="F50" s="707"/>
      <c r="G50" s="99" t="s">
        <v>583</v>
      </c>
      <c r="H50" s="110" t="s">
        <v>584</v>
      </c>
      <c r="I50" s="101"/>
      <c r="J50" s="99" t="s">
        <v>601</v>
      </c>
      <c r="K50" s="110" t="s">
        <v>584</v>
      </c>
      <c r="L50" s="101"/>
      <c r="M50" s="99" t="s">
        <v>602</v>
      </c>
      <c r="N50" s="101"/>
      <c r="O50" s="105"/>
      <c r="P50" s="973" t="str">
        <f>IF(C50="本年度", PRODUCT(F50, I50, L50, N50), "")</f>
        <v/>
      </c>
      <c r="Q50" s="973" t="str">
        <f t="shared" si="8"/>
        <v/>
      </c>
    </row>
    <row r="51" spans="1:17" ht="18" customHeight="1">
      <c r="A51" s="949"/>
      <c r="B51" s="976"/>
      <c r="C51" s="493" t="s">
        <v>582</v>
      </c>
      <c r="D51" s="468"/>
      <c r="E51" s="566" t="s">
        <v>582</v>
      </c>
      <c r="F51" s="708"/>
      <c r="G51" s="117" t="s">
        <v>583</v>
      </c>
      <c r="H51" s="111" t="s">
        <v>584</v>
      </c>
      <c r="I51" s="119"/>
      <c r="J51" s="117" t="s">
        <v>601</v>
      </c>
      <c r="K51" s="111" t="s">
        <v>584</v>
      </c>
      <c r="L51" s="119"/>
      <c r="M51" s="117" t="s">
        <v>602</v>
      </c>
      <c r="N51" s="119"/>
      <c r="O51" s="121"/>
      <c r="P51" s="974" t="str">
        <f>IF(C51="本年度", PRODUCT(F51, I51, L51, N51), "")</f>
        <v/>
      </c>
      <c r="Q51" s="974" t="str">
        <f t="shared" si="8"/>
        <v/>
      </c>
    </row>
    <row r="52" spans="1:17" ht="20.45" customHeight="1">
      <c r="A52" s="941" t="s">
        <v>603</v>
      </c>
      <c r="B52" s="969">
        <f>SUM(P53:Q57)</f>
        <v>0</v>
      </c>
      <c r="C52" s="89"/>
      <c r="D52" s="562" t="s">
        <v>604</v>
      </c>
      <c r="E52" s="715" t="s">
        <v>591</v>
      </c>
      <c r="F52" s="705"/>
      <c r="G52" s="90"/>
      <c r="H52" s="90"/>
      <c r="I52" s="91"/>
      <c r="J52" s="92"/>
      <c r="K52" s="90"/>
      <c r="L52" s="91"/>
      <c r="M52" s="93"/>
      <c r="N52" s="91"/>
      <c r="O52" s="94"/>
      <c r="P52" s="970">
        <f>SUM(P53:P57)</f>
        <v>0</v>
      </c>
      <c r="Q52" s="970">
        <f>SUM(Q53:Q57)</f>
        <v>0</v>
      </c>
    </row>
    <row r="53" spans="1:17" ht="18" customHeight="1">
      <c r="A53" s="945"/>
      <c r="B53" s="977"/>
      <c r="C53" s="498" t="s">
        <v>582</v>
      </c>
      <c r="D53" s="934"/>
      <c r="E53" s="714" t="s">
        <v>582</v>
      </c>
      <c r="F53" s="706"/>
      <c r="G53" s="112" t="s">
        <v>583</v>
      </c>
      <c r="H53" s="456" t="s">
        <v>584</v>
      </c>
      <c r="I53" s="114"/>
      <c r="J53" s="112" t="s">
        <v>605</v>
      </c>
      <c r="K53" s="113" t="s">
        <v>584</v>
      </c>
      <c r="L53" s="114"/>
      <c r="M53" s="112" t="s">
        <v>602</v>
      </c>
      <c r="N53" s="114"/>
      <c r="O53" s="116"/>
      <c r="P53" s="972" t="str">
        <f>IF(C53="本年度", PRODUCT(F53, I53, L53, N53), "")</f>
        <v/>
      </c>
      <c r="Q53" s="972" t="str">
        <f>IF(C53="翌年度", PRODUCT(F53, I53, L53, N53), "")</f>
        <v/>
      </c>
    </row>
    <row r="54" spans="1:17" ht="18" customHeight="1">
      <c r="A54" s="945"/>
      <c r="B54" s="977"/>
      <c r="C54" s="494" t="s">
        <v>582</v>
      </c>
      <c r="D54" s="855"/>
      <c r="E54" s="565" t="s">
        <v>582</v>
      </c>
      <c r="F54" s="707"/>
      <c r="G54" s="99" t="s">
        <v>583</v>
      </c>
      <c r="H54" s="110" t="s">
        <v>584</v>
      </c>
      <c r="I54" s="101"/>
      <c r="J54" s="99" t="s">
        <v>605</v>
      </c>
      <c r="K54" s="100" t="s">
        <v>584</v>
      </c>
      <c r="L54" s="101"/>
      <c r="M54" s="99" t="s">
        <v>602</v>
      </c>
      <c r="N54" s="101"/>
      <c r="O54" s="105"/>
      <c r="P54" s="973" t="str">
        <f>IF(C54="本年度", PRODUCT(F54, I54, L54, N54), "")</f>
        <v/>
      </c>
      <c r="Q54" s="973" t="str">
        <f>IF(C54="翌年度", PRODUCT(F54, I54, L54, N54), "")</f>
        <v/>
      </c>
    </row>
    <row r="55" spans="1:17" ht="18" customHeight="1">
      <c r="A55" s="945"/>
      <c r="B55" s="977"/>
      <c r="C55" s="494" t="s">
        <v>582</v>
      </c>
      <c r="D55" s="855"/>
      <c r="E55" s="565" t="s">
        <v>582</v>
      </c>
      <c r="F55" s="707"/>
      <c r="G55" s="99" t="s">
        <v>583</v>
      </c>
      <c r="H55" s="110" t="s">
        <v>584</v>
      </c>
      <c r="I55" s="101"/>
      <c r="J55" s="99" t="s">
        <v>601</v>
      </c>
      <c r="K55" s="110" t="s">
        <v>584</v>
      </c>
      <c r="L55" s="101"/>
      <c r="M55" s="99" t="s">
        <v>602</v>
      </c>
      <c r="N55" s="101"/>
      <c r="O55" s="105"/>
      <c r="P55" s="973" t="str">
        <f>IF(C55="本年度", PRODUCT(F55, I55, L55, N55), "")</f>
        <v/>
      </c>
      <c r="Q55" s="973" t="str">
        <f>IF(C55="翌年度", PRODUCT(F55, I55, L55, N55), "")</f>
        <v/>
      </c>
    </row>
    <row r="56" spans="1:17" ht="18" customHeight="1">
      <c r="A56" s="947"/>
      <c r="B56" s="977"/>
      <c r="C56" s="494" t="s">
        <v>582</v>
      </c>
      <c r="D56" s="855"/>
      <c r="E56" s="565" t="s">
        <v>582</v>
      </c>
      <c r="F56" s="707"/>
      <c r="G56" s="99" t="s">
        <v>583</v>
      </c>
      <c r="H56" s="110" t="s">
        <v>584</v>
      </c>
      <c r="I56" s="101"/>
      <c r="J56" s="99" t="s">
        <v>601</v>
      </c>
      <c r="K56" s="110" t="s">
        <v>584</v>
      </c>
      <c r="L56" s="101"/>
      <c r="M56" s="99" t="s">
        <v>602</v>
      </c>
      <c r="N56" s="101"/>
      <c r="O56" s="105"/>
      <c r="P56" s="973" t="str">
        <f>IF(C56="本年度", PRODUCT(F56, I56, L56, N56), "")</f>
        <v/>
      </c>
      <c r="Q56" s="973" t="str">
        <f>IF(C56="翌年度", PRODUCT(F56, I56, L56, N56), "")</f>
        <v/>
      </c>
    </row>
    <row r="57" spans="1:17" ht="18" customHeight="1">
      <c r="A57" s="947"/>
      <c r="B57" s="977"/>
      <c r="C57" s="493" t="s">
        <v>582</v>
      </c>
      <c r="D57" s="933"/>
      <c r="E57" s="566" t="s">
        <v>582</v>
      </c>
      <c r="F57" s="708"/>
      <c r="G57" s="117" t="s">
        <v>583</v>
      </c>
      <c r="H57" s="111" t="s">
        <v>584</v>
      </c>
      <c r="I57" s="119"/>
      <c r="J57" s="117" t="s">
        <v>601</v>
      </c>
      <c r="K57" s="111" t="s">
        <v>584</v>
      </c>
      <c r="L57" s="119"/>
      <c r="M57" s="117" t="s">
        <v>602</v>
      </c>
      <c r="N57" s="119"/>
      <c r="O57" s="121"/>
      <c r="P57" s="974" t="str">
        <f>IF(C57="本年度", PRODUCT(F57, I57, L57, N57), "")</f>
        <v/>
      </c>
      <c r="Q57" s="974" t="str">
        <f>IF(C57="翌年度", PRODUCT(F57, I57, L57, N57), "")</f>
        <v/>
      </c>
    </row>
    <row r="58" spans="1:17" ht="20.45" customHeight="1">
      <c r="A58" s="950" t="s">
        <v>606</v>
      </c>
      <c r="B58" s="969">
        <f>SUM(P59:Q60)</f>
        <v>0</v>
      </c>
      <c r="C58" s="89"/>
      <c r="D58" s="562" t="s">
        <v>590</v>
      </c>
      <c r="E58" s="715" t="s">
        <v>591</v>
      </c>
      <c r="F58" s="705"/>
      <c r="G58" s="90"/>
      <c r="H58" s="90"/>
      <c r="I58" s="91"/>
      <c r="J58" s="92"/>
      <c r="K58" s="90"/>
      <c r="L58" s="91"/>
      <c r="M58" s="93"/>
      <c r="N58" s="91"/>
      <c r="O58" s="94"/>
      <c r="P58" s="970">
        <f>SUM(P59:P60)</f>
        <v>0</v>
      </c>
      <c r="Q58" s="970">
        <f>SUM(Q59:Q60)</f>
        <v>0</v>
      </c>
    </row>
    <row r="59" spans="1:17">
      <c r="A59" s="951"/>
      <c r="B59" s="971"/>
      <c r="C59" s="498" t="s">
        <v>582</v>
      </c>
      <c r="D59" s="701"/>
      <c r="E59" s="703" t="s">
        <v>582</v>
      </c>
      <c r="F59" s="706"/>
      <c r="G59" s="112" t="s">
        <v>583</v>
      </c>
      <c r="H59" s="456" t="s">
        <v>584</v>
      </c>
      <c r="I59" s="114"/>
      <c r="J59" s="112" t="s">
        <v>607</v>
      </c>
      <c r="K59" s="113"/>
      <c r="L59" s="114"/>
      <c r="M59" s="115"/>
      <c r="N59" s="456"/>
      <c r="O59" s="116"/>
      <c r="P59" s="972" t="str">
        <f>IF(C59="本年度", PRODUCT(F59, I59, L59, N59), "")</f>
        <v/>
      </c>
      <c r="Q59" s="972" t="str">
        <f>IF(C59="翌年度", PRODUCT(F59, I59, L59, N59), "")</f>
        <v/>
      </c>
    </row>
    <row r="60" spans="1:17">
      <c r="A60" s="951"/>
      <c r="B60" s="971"/>
      <c r="C60" s="493" t="s">
        <v>582</v>
      </c>
      <c r="D60" s="702"/>
      <c r="E60" s="564" t="s">
        <v>582</v>
      </c>
      <c r="F60" s="708"/>
      <c r="G60" s="117" t="s">
        <v>583</v>
      </c>
      <c r="H60" s="111" t="s">
        <v>584</v>
      </c>
      <c r="I60" s="119"/>
      <c r="J60" s="117" t="s">
        <v>608</v>
      </c>
      <c r="K60" s="118"/>
      <c r="L60" s="119"/>
      <c r="M60" s="120"/>
      <c r="N60" s="111"/>
      <c r="O60" s="121"/>
      <c r="P60" s="974" t="str">
        <f>IF(C60="本年度", PRODUCT(F60, I60, L60, N60), "")</f>
        <v/>
      </c>
      <c r="Q60" s="974" t="str">
        <f>IF(C60="翌年度", PRODUCT(F60, I60, L60, N60), "")</f>
        <v/>
      </c>
    </row>
    <row r="61" spans="1:17" ht="20.45" customHeight="1">
      <c r="A61" s="950" t="s">
        <v>609</v>
      </c>
      <c r="B61" s="969">
        <f>SUM(P62:Q63)</f>
        <v>0</v>
      </c>
      <c r="C61" s="89"/>
      <c r="D61" s="1562"/>
      <c r="E61" s="1563"/>
      <c r="F61" s="705"/>
      <c r="G61" s="90"/>
      <c r="H61" s="90"/>
      <c r="I61" s="91"/>
      <c r="J61" s="92"/>
      <c r="K61" s="90"/>
      <c r="L61" s="91"/>
      <c r="M61" s="93"/>
      <c r="N61" s="91"/>
      <c r="O61" s="94"/>
      <c r="P61" s="970">
        <f>SUM(P62:P63)</f>
        <v>0</v>
      </c>
      <c r="Q61" s="970">
        <f>SUM(Q62:Q63)</f>
        <v>0</v>
      </c>
    </row>
    <row r="62" spans="1:17">
      <c r="A62" s="949"/>
      <c r="B62" s="971"/>
      <c r="C62" s="498" t="s">
        <v>582</v>
      </c>
      <c r="D62" s="1570"/>
      <c r="E62" s="1571"/>
      <c r="F62" s="706"/>
      <c r="G62" s="112" t="s">
        <v>583</v>
      </c>
      <c r="H62" s="456" t="s">
        <v>584</v>
      </c>
      <c r="I62" s="114"/>
      <c r="J62" s="112" t="s">
        <v>595</v>
      </c>
      <c r="K62" s="456" t="s">
        <v>584</v>
      </c>
      <c r="L62" s="114"/>
      <c r="M62" s="115" t="s">
        <v>225</v>
      </c>
      <c r="N62" s="456"/>
      <c r="O62" s="116"/>
      <c r="P62" s="972" t="str">
        <f>IF(C62="本年度", PRODUCT(F62, I62, L62, N62), "")</f>
        <v/>
      </c>
      <c r="Q62" s="972" t="str">
        <f>IF(C62="翌年度", PRODUCT(F62, I62, L62, N62), "")</f>
        <v/>
      </c>
    </row>
    <row r="63" spans="1:17">
      <c r="A63" s="951"/>
      <c r="B63" s="971"/>
      <c r="C63" s="493" t="s">
        <v>582</v>
      </c>
      <c r="D63" s="1564"/>
      <c r="E63" s="1565"/>
      <c r="F63" s="708"/>
      <c r="G63" s="117" t="s">
        <v>583</v>
      </c>
      <c r="H63" s="111" t="s">
        <v>584</v>
      </c>
      <c r="I63" s="119"/>
      <c r="J63" s="117" t="s">
        <v>596</v>
      </c>
      <c r="K63" s="111" t="s">
        <v>584</v>
      </c>
      <c r="L63" s="119"/>
      <c r="M63" s="120" t="s">
        <v>225</v>
      </c>
      <c r="N63" s="111"/>
      <c r="O63" s="121"/>
      <c r="P63" s="974" t="str">
        <f>IF(C63="本年度", PRODUCT(F63, I63, L63, N63), "")</f>
        <v/>
      </c>
      <c r="Q63" s="974" t="str">
        <f>IF(C63="翌年度", PRODUCT(F63, I63, L63, N63), "")</f>
        <v/>
      </c>
    </row>
    <row r="64" spans="1:17" ht="20.45" customHeight="1">
      <c r="A64" s="952" t="s">
        <v>610</v>
      </c>
      <c r="B64" s="979">
        <f>B65+B72</f>
        <v>0</v>
      </c>
      <c r="C64" s="700"/>
      <c r="D64" s="1558"/>
      <c r="E64" s="1559"/>
      <c r="F64" s="710"/>
      <c r="G64" s="82"/>
      <c r="H64" s="82"/>
      <c r="I64" s="83"/>
      <c r="J64" s="84"/>
      <c r="K64" s="82"/>
      <c r="L64" s="83"/>
      <c r="M64" s="85"/>
      <c r="N64" s="83"/>
      <c r="O64" s="86"/>
      <c r="P64" s="979">
        <f>P65+P72</f>
        <v>0</v>
      </c>
      <c r="Q64" s="979">
        <f>Q65+Q72</f>
        <v>0</v>
      </c>
    </row>
    <row r="65" spans="1:17">
      <c r="A65" s="950" t="s">
        <v>611</v>
      </c>
      <c r="B65" s="969">
        <f>SUM(P66:Q71)</f>
        <v>0</v>
      </c>
      <c r="C65" s="89"/>
      <c r="D65" s="1562"/>
      <c r="E65" s="1563"/>
      <c r="F65" s="705"/>
      <c r="G65" s="90"/>
      <c r="H65" s="90"/>
      <c r="I65" s="91"/>
      <c r="J65" s="92"/>
      <c r="K65" s="90"/>
      <c r="L65" s="91"/>
      <c r="M65" s="93"/>
      <c r="N65" s="91"/>
      <c r="O65" s="94"/>
      <c r="P65" s="970">
        <f>SUM(P67:P71)</f>
        <v>0</v>
      </c>
      <c r="Q65" s="970">
        <f>SUM(Q67:Q71)</f>
        <v>0</v>
      </c>
    </row>
    <row r="66" spans="1:17" ht="17.45" customHeight="1">
      <c r="A66" s="951"/>
      <c r="B66" s="971"/>
      <c r="C66" s="466"/>
      <c r="D66" s="1572"/>
      <c r="E66" s="1573"/>
      <c r="F66" s="709"/>
      <c r="G66" s="113"/>
      <c r="H66" s="113"/>
      <c r="I66" s="456"/>
      <c r="J66" s="457"/>
      <c r="K66" s="113"/>
      <c r="L66" s="456"/>
      <c r="M66" s="458"/>
      <c r="N66" s="456"/>
      <c r="O66" s="474"/>
      <c r="P66" s="973" t="str">
        <f t="shared" ref="P66:P71" si="9">IF(C66="本年度", PRODUCT(F66, I66, L66, N66), "")</f>
        <v/>
      </c>
      <c r="Q66" s="973" t="str">
        <f t="shared" ref="Q66:Q71" si="10">IF(C66="翌年度", PRODUCT(F66, I66, L66, N66), "")</f>
        <v/>
      </c>
    </row>
    <row r="67" spans="1:17" ht="17.45" customHeight="1">
      <c r="A67" s="951"/>
      <c r="B67" s="971"/>
      <c r="C67" s="494" t="s">
        <v>582</v>
      </c>
      <c r="D67" s="1574"/>
      <c r="E67" s="1575"/>
      <c r="F67" s="707"/>
      <c r="G67" s="99" t="s">
        <v>583</v>
      </c>
      <c r="H67" s="100" t="s">
        <v>584</v>
      </c>
      <c r="I67" s="101"/>
      <c r="J67" s="103" t="s">
        <v>225</v>
      </c>
      <c r="K67" s="100"/>
      <c r="L67" s="101"/>
      <c r="M67" s="106"/>
      <c r="N67" s="110"/>
      <c r="O67" s="105"/>
      <c r="P67" s="973" t="str">
        <f t="shared" si="9"/>
        <v/>
      </c>
      <c r="Q67" s="973" t="str">
        <f t="shared" si="10"/>
        <v/>
      </c>
    </row>
    <row r="68" spans="1:17" ht="17.45" customHeight="1">
      <c r="A68" s="951"/>
      <c r="B68" s="971"/>
      <c r="C68" s="494" t="s">
        <v>582</v>
      </c>
      <c r="D68" s="1574"/>
      <c r="E68" s="1575"/>
      <c r="F68" s="707"/>
      <c r="G68" s="99" t="s">
        <v>583</v>
      </c>
      <c r="H68" s="110" t="s">
        <v>584</v>
      </c>
      <c r="I68" s="101"/>
      <c r="J68" s="109" t="s">
        <v>595</v>
      </c>
      <c r="K68" s="100" t="s">
        <v>584</v>
      </c>
      <c r="L68" s="101"/>
      <c r="M68" s="123" t="s">
        <v>225</v>
      </c>
      <c r="N68" s="110"/>
      <c r="O68" s="105"/>
      <c r="P68" s="973" t="str">
        <f t="shared" si="9"/>
        <v/>
      </c>
      <c r="Q68" s="973" t="str">
        <f t="shared" si="10"/>
        <v/>
      </c>
    </row>
    <row r="69" spans="1:17" ht="17.45" customHeight="1">
      <c r="A69" s="951"/>
      <c r="B69" s="971"/>
      <c r="C69" s="494" t="s">
        <v>582</v>
      </c>
      <c r="D69" s="1576"/>
      <c r="E69" s="1577"/>
      <c r="F69" s="707"/>
      <c r="G69" s="99" t="s">
        <v>583</v>
      </c>
      <c r="H69" s="110" t="s">
        <v>584</v>
      </c>
      <c r="I69" s="101"/>
      <c r="J69" s="99" t="s">
        <v>595</v>
      </c>
      <c r="K69" s="100" t="s">
        <v>584</v>
      </c>
      <c r="L69" s="101"/>
      <c r="M69" s="123" t="s">
        <v>225</v>
      </c>
      <c r="N69" s="110"/>
      <c r="O69" s="105"/>
      <c r="P69" s="973" t="str">
        <f t="shared" si="9"/>
        <v/>
      </c>
      <c r="Q69" s="973" t="str">
        <f t="shared" si="10"/>
        <v/>
      </c>
    </row>
    <row r="70" spans="1:17" ht="17.45" customHeight="1">
      <c r="A70" s="951"/>
      <c r="B70" s="971"/>
      <c r="C70" s="494" t="s">
        <v>582</v>
      </c>
      <c r="D70" s="1576"/>
      <c r="E70" s="1577"/>
      <c r="F70" s="707"/>
      <c r="G70" s="99" t="s">
        <v>583</v>
      </c>
      <c r="H70" s="100" t="s">
        <v>584</v>
      </c>
      <c r="I70" s="101"/>
      <c r="J70" s="109" t="s">
        <v>596</v>
      </c>
      <c r="K70" s="100" t="s">
        <v>584</v>
      </c>
      <c r="L70" s="101"/>
      <c r="M70" s="110" t="s">
        <v>612</v>
      </c>
      <c r="N70" s="110"/>
      <c r="O70" s="104"/>
      <c r="P70" s="973" t="str">
        <f t="shared" si="9"/>
        <v/>
      </c>
      <c r="Q70" s="973" t="str">
        <f t="shared" si="10"/>
        <v/>
      </c>
    </row>
    <row r="71" spans="1:17" ht="17.45" customHeight="1">
      <c r="A71" s="951"/>
      <c r="B71" s="971"/>
      <c r="C71" s="494" t="s">
        <v>582</v>
      </c>
      <c r="D71" s="1564"/>
      <c r="E71" s="1565"/>
      <c r="F71" s="708"/>
      <c r="G71" s="117" t="s">
        <v>583</v>
      </c>
      <c r="H71" s="111" t="s">
        <v>584</v>
      </c>
      <c r="I71" s="119"/>
      <c r="J71" s="117" t="s">
        <v>595</v>
      </c>
      <c r="K71" s="118" t="s">
        <v>584</v>
      </c>
      <c r="L71" s="119"/>
      <c r="M71" s="459" t="s">
        <v>225</v>
      </c>
      <c r="N71" s="111"/>
      <c r="O71" s="121"/>
      <c r="P71" s="974" t="str">
        <f t="shared" si="9"/>
        <v/>
      </c>
      <c r="Q71" s="974" t="str">
        <f t="shared" si="10"/>
        <v/>
      </c>
    </row>
    <row r="72" spans="1:17" ht="17.45" customHeight="1">
      <c r="A72" s="950" t="s">
        <v>613</v>
      </c>
      <c r="B72" s="969">
        <f>SUM(P73:Q78)</f>
        <v>0</v>
      </c>
      <c r="C72" s="89"/>
      <c r="D72" s="562" t="s">
        <v>604</v>
      </c>
      <c r="E72" s="715" t="s">
        <v>591</v>
      </c>
      <c r="F72" s="705"/>
      <c r="G72" s="90"/>
      <c r="H72" s="90"/>
      <c r="I72" s="91"/>
      <c r="J72" s="92"/>
      <c r="K72" s="90"/>
      <c r="L72" s="91"/>
      <c r="M72" s="93"/>
      <c r="N72" s="91"/>
      <c r="O72" s="94"/>
      <c r="P72" s="970">
        <f>SUM(P73:P78)</f>
        <v>0</v>
      </c>
      <c r="Q72" s="970">
        <f>SUM(Q73:Q78)</f>
        <v>0</v>
      </c>
    </row>
    <row r="73" spans="1:17" ht="17.45" customHeight="1">
      <c r="A73" s="951" t="s">
        <v>614</v>
      </c>
      <c r="B73" s="977"/>
      <c r="C73" s="498" t="s">
        <v>582</v>
      </c>
      <c r="D73" s="934"/>
      <c r="E73" s="714" t="s">
        <v>582</v>
      </c>
      <c r="F73" s="706"/>
      <c r="G73" s="112" t="s">
        <v>583</v>
      </c>
      <c r="H73" s="456" t="s">
        <v>584</v>
      </c>
      <c r="I73" s="114"/>
      <c r="J73" s="112" t="s">
        <v>605</v>
      </c>
      <c r="K73" s="113" t="s">
        <v>584</v>
      </c>
      <c r="L73" s="114"/>
      <c r="M73" s="112" t="s">
        <v>602</v>
      </c>
      <c r="N73" s="114"/>
      <c r="O73" s="116"/>
      <c r="P73" s="972" t="str">
        <f t="shared" ref="P73:P78" si="11">IF(C73="本年度", PRODUCT(F73, I73, L73, N73), "")</f>
        <v/>
      </c>
      <c r="Q73" s="972" t="str">
        <f t="shared" ref="Q73:Q78" si="12">IF(C73="翌年度", PRODUCT(F73, I73, L73, N73), "")</f>
        <v/>
      </c>
    </row>
    <row r="74" spans="1:17" ht="17.45" customHeight="1">
      <c r="A74" s="951"/>
      <c r="B74" s="977"/>
      <c r="C74" s="494" t="s">
        <v>582</v>
      </c>
      <c r="D74" s="855"/>
      <c r="E74" s="565" t="s">
        <v>582</v>
      </c>
      <c r="F74" s="707"/>
      <c r="G74" s="99" t="s">
        <v>583</v>
      </c>
      <c r="H74" s="110" t="s">
        <v>584</v>
      </c>
      <c r="I74" s="101"/>
      <c r="J74" s="99" t="s">
        <v>605</v>
      </c>
      <c r="K74" s="100" t="s">
        <v>584</v>
      </c>
      <c r="L74" s="101"/>
      <c r="M74" s="99" t="s">
        <v>602</v>
      </c>
      <c r="N74" s="101"/>
      <c r="O74" s="105"/>
      <c r="P74" s="973" t="str">
        <f t="shared" si="11"/>
        <v/>
      </c>
      <c r="Q74" s="973" t="str">
        <f t="shared" si="12"/>
        <v/>
      </c>
    </row>
    <row r="75" spans="1:17" ht="17.45" customHeight="1">
      <c r="A75" s="951"/>
      <c r="B75" s="977"/>
      <c r="C75" s="494" t="s">
        <v>582</v>
      </c>
      <c r="D75" s="855"/>
      <c r="E75" s="565" t="s">
        <v>582</v>
      </c>
      <c r="F75" s="707"/>
      <c r="G75" s="99" t="s">
        <v>583</v>
      </c>
      <c r="H75" s="110" t="s">
        <v>584</v>
      </c>
      <c r="I75" s="101"/>
      <c r="J75" s="99" t="s">
        <v>601</v>
      </c>
      <c r="K75" s="110" t="s">
        <v>584</v>
      </c>
      <c r="L75" s="101"/>
      <c r="M75" s="99" t="s">
        <v>602</v>
      </c>
      <c r="N75" s="101"/>
      <c r="O75" s="105"/>
      <c r="P75" s="973" t="str">
        <f t="shared" si="11"/>
        <v/>
      </c>
      <c r="Q75" s="973" t="str">
        <f t="shared" si="12"/>
        <v/>
      </c>
    </row>
    <row r="76" spans="1:17" ht="17.45" customHeight="1">
      <c r="A76" s="951"/>
      <c r="B76" s="977"/>
      <c r="C76" s="494" t="s">
        <v>582</v>
      </c>
      <c r="D76" s="855"/>
      <c r="E76" s="565" t="s">
        <v>582</v>
      </c>
      <c r="F76" s="707"/>
      <c r="G76" s="99" t="s">
        <v>583</v>
      </c>
      <c r="H76" s="110" t="s">
        <v>584</v>
      </c>
      <c r="I76" s="101"/>
      <c r="J76" s="99" t="s">
        <v>601</v>
      </c>
      <c r="K76" s="110" t="s">
        <v>584</v>
      </c>
      <c r="L76" s="101"/>
      <c r="M76" s="99" t="s">
        <v>602</v>
      </c>
      <c r="N76" s="101"/>
      <c r="O76" s="105"/>
      <c r="P76" s="973" t="str">
        <f t="shared" si="11"/>
        <v/>
      </c>
      <c r="Q76" s="973" t="str">
        <f t="shared" si="12"/>
        <v/>
      </c>
    </row>
    <row r="77" spans="1:17" ht="17.45" customHeight="1">
      <c r="A77" s="951"/>
      <c r="B77" s="977"/>
      <c r="C77" s="494" t="s">
        <v>582</v>
      </c>
      <c r="D77" s="855"/>
      <c r="E77" s="565" t="s">
        <v>582</v>
      </c>
      <c r="F77" s="707"/>
      <c r="G77" s="99" t="s">
        <v>583</v>
      </c>
      <c r="H77" s="110" t="s">
        <v>584</v>
      </c>
      <c r="I77" s="101"/>
      <c r="J77" s="99" t="s">
        <v>601</v>
      </c>
      <c r="K77" s="110" t="s">
        <v>584</v>
      </c>
      <c r="L77" s="101"/>
      <c r="M77" s="99" t="s">
        <v>602</v>
      </c>
      <c r="N77" s="101"/>
      <c r="O77" s="105"/>
      <c r="P77" s="973" t="str">
        <f t="shared" si="11"/>
        <v/>
      </c>
      <c r="Q77" s="973" t="str">
        <f t="shared" si="12"/>
        <v/>
      </c>
    </row>
    <row r="78" spans="1:17" ht="17.45" customHeight="1">
      <c r="A78" s="951"/>
      <c r="B78" s="977"/>
      <c r="C78" s="493" t="s">
        <v>582</v>
      </c>
      <c r="D78" s="933"/>
      <c r="E78" s="566" t="s">
        <v>582</v>
      </c>
      <c r="F78" s="708"/>
      <c r="G78" s="117" t="s">
        <v>583</v>
      </c>
      <c r="H78" s="111" t="s">
        <v>584</v>
      </c>
      <c r="I78" s="119"/>
      <c r="J78" s="117" t="s">
        <v>601</v>
      </c>
      <c r="K78" s="111" t="s">
        <v>584</v>
      </c>
      <c r="L78" s="119"/>
      <c r="M78" s="117" t="s">
        <v>602</v>
      </c>
      <c r="N78" s="119"/>
      <c r="O78" s="121"/>
      <c r="P78" s="974" t="str">
        <f t="shared" si="11"/>
        <v/>
      </c>
      <c r="Q78" s="974" t="str">
        <f t="shared" si="12"/>
        <v/>
      </c>
    </row>
    <row r="79" spans="1:17">
      <c r="A79" s="952" t="s">
        <v>615</v>
      </c>
      <c r="B79" s="984">
        <f>B80+B82</f>
        <v>0</v>
      </c>
      <c r="C79" s="700"/>
      <c r="D79" s="1558"/>
      <c r="E79" s="1559"/>
      <c r="F79" s="710"/>
      <c r="G79" s="82"/>
      <c r="H79" s="82"/>
      <c r="I79" s="83"/>
      <c r="J79" s="84"/>
      <c r="K79" s="82"/>
      <c r="L79" s="83"/>
      <c r="M79" s="85"/>
      <c r="N79" s="83"/>
      <c r="O79" s="86"/>
      <c r="P79" s="985">
        <f>P80+P82</f>
        <v>0</v>
      </c>
      <c r="Q79" s="985">
        <f>Q80+Q82</f>
        <v>0</v>
      </c>
    </row>
    <row r="80" spans="1:17">
      <c r="A80" s="951" t="s">
        <v>616</v>
      </c>
      <c r="B80" s="986">
        <f>SUM(P80:Q80)</f>
        <v>0</v>
      </c>
      <c r="C80" s="955"/>
      <c r="D80" s="1560"/>
      <c r="E80" s="1561"/>
      <c r="F80" s="956"/>
      <c r="G80" s="957"/>
      <c r="H80" s="957"/>
      <c r="I80" s="958"/>
      <c r="J80" s="959"/>
      <c r="K80" s="957"/>
      <c r="L80" s="958"/>
      <c r="M80" s="960"/>
      <c r="N80" s="958"/>
      <c r="O80" s="961"/>
      <c r="P80" s="970">
        <f>SUM(P81)</f>
        <v>0</v>
      </c>
      <c r="Q80" s="970">
        <f>SUM(Q81)</f>
        <v>0</v>
      </c>
    </row>
    <row r="81" spans="1:17">
      <c r="A81" s="953"/>
      <c r="B81" s="984"/>
      <c r="C81" s="493" t="s">
        <v>582</v>
      </c>
      <c r="D81" s="1564"/>
      <c r="E81" s="1565"/>
      <c r="F81" s="706"/>
      <c r="G81" s="112" t="s">
        <v>583</v>
      </c>
      <c r="H81" s="113" t="s">
        <v>594</v>
      </c>
      <c r="I81" s="114"/>
      <c r="J81" s="112" t="s">
        <v>607</v>
      </c>
      <c r="K81" s="113"/>
      <c r="L81" s="114"/>
      <c r="M81" s="115"/>
      <c r="N81" s="456"/>
      <c r="O81" s="116"/>
      <c r="P81" s="974" t="str">
        <f>IF(C81="本年度", PRODUCT(F81, I81, L81, N81), "")</f>
        <v/>
      </c>
      <c r="Q81" s="974" t="str">
        <f>IF(C81="翌年度", PRODUCT(F81, I81, L81, N81), "")</f>
        <v/>
      </c>
    </row>
    <row r="82" spans="1:17">
      <c r="A82" s="951" t="s">
        <v>617</v>
      </c>
      <c r="B82" s="986">
        <f>SUM(P82:Q82)</f>
        <v>0</v>
      </c>
      <c r="C82" s="89"/>
      <c r="D82" s="1562"/>
      <c r="E82" s="1563"/>
      <c r="F82" s="956"/>
      <c r="G82" s="957"/>
      <c r="H82" s="957"/>
      <c r="I82" s="958"/>
      <c r="J82" s="959"/>
      <c r="K82" s="957"/>
      <c r="L82" s="958"/>
      <c r="M82" s="960"/>
      <c r="N82" s="958"/>
      <c r="O82" s="961"/>
      <c r="P82" s="970">
        <f>SUM(P83)</f>
        <v>0</v>
      </c>
      <c r="Q82" s="970">
        <f>SUM(Q83)</f>
        <v>0</v>
      </c>
    </row>
    <row r="83" spans="1:17" ht="17.100000000000001" customHeight="1">
      <c r="A83" s="953"/>
      <c r="B83" s="976"/>
      <c r="C83" s="499" t="s">
        <v>582</v>
      </c>
      <c r="D83" s="1564"/>
      <c r="E83" s="1565"/>
      <c r="F83" s="706"/>
      <c r="G83" s="112" t="s">
        <v>583</v>
      </c>
      <c r="H83" s="113" t="s">
        <v>594</v>
      </c>
      <c r="I83" s="114"/>
      <c r="J83" s="112" t="s">
        <v>607</v>
      </c>
      <c r="K83" s="113"/>
      <c r="L83" s="114"/>
      <c r="M83" s="115"/>
      <c r="N83" s="456"/>
      <c r="O83" s="116"/>
      <c r="P83" s="974" t="str">
        <f>IF(C83="本年度", PRODUCT(F83, I83, L83, N83), "")</f>
        <v/>
      </c>
      <c r="Q83" s="974" t="str">
        <f>IF(C83="翌年度", PRODUCT(F83, I83, L83, N83), "")</f>
        <v/>
      </c>
    </row>
    <row r="84" spans="1:17" ht="20.100000000000001" customHeight="1">
      <c r="A84" s="950" t="s">
        <v>618</v>
      </c>
      <c r="B84" s="984">
        <f>SUM(P85:Q86)</f>
        <v>0</v>
      </c>
      <c r="C84" s="700"/>
      <c r="D84" s="1558"/>
      <c r="E84" s="1559"/>
      <c r="F84" s="710"/>
      <c r="G84" s="82"/>
      <c r="H84" s="82"/>
      <c r="I84" s="83"/>
      <c r="J84" s="84"/>
      <c r="K84" s="82"/>
      <c r="L84" s="83"/>
      <c r="M84" s="85"/>
      <c r="N84" s="83"/>
      <c r="O84" s="86"/>
      <c r="P84" s="985">
        <f>SUM(P85:P86)</f>
        <v>0</v>
      </c>
      <c r="Q84" s="985">
        <f>SUM(Q85:Q86)</f>
        <v>0</v>
      </c>
    </row>
    <row r="85" spans="1:17" ht="17.100000000000001" customHeight="1">
      <c r="A85" s="951"/>
      <c r="B85" s="971"/>
      <c r="C85" s="498" t="s">
        <v>582</v>
      </c>
      <c r="D85" s="1570"/>
      <c r="E85" s="1571"/>
      <c r="F85" s="711"/>
      <c r="G85" s="112" t="s">
        <v>583</v>
      </c>
      <c r="H85" s="456" t="s">
        <v>584</v>
      </c>
      <c r="I85" s="479"/>
      <c r="J85" s="461" t="s">
        <v>602</v>
      </c>
      <c r="K85" s="462"/>
      <c r="L85" s="460"/>
      <c r="M85" s="463"/>
      <c r="N85" s="464"/>
      <c r="O85" s="475"/>
      <c r="P85" s="972" t="str">
        <f>IF(C85="本年度", PRODUCT(F85, I85, L85, N85), "")</f>
        <v/>
      </c>
      <c r="Q85" s="972" t="str">
        <f>IF(C85="翌年度", PRODUCT(F85, I85, L85, N85), "")</f>
        <v/>
      </c>
    </row>
    <row r="86" spans="1:17" ht="17.100000000000001" customHeight="1">
      <c r="A86" s="951"/>
      <c r="B86" s="976"/>
      <c r="C86" s="493" t="s">
        <v>582</v>
      </c>
      <c r="D86" s="1564"/>
      <c r="E86" s="1565"/>
      <c r="F86" s="712"/>
      <c r="G86" s="117" t="s">
        <v>583</v>
      </c>
      <c r="H86" s="111" t="s">
        <v>584</v>
      </c>
      <c r="I86" s="141"/>
      <c r="J86" s="125" t="s">
        <v>602</v>
      </c>
      <c r="K86" s="126"/>
      <c r="L86" s="124"/>
      <c r="M86" s="127"/>
      <c r="N86" s="128"/>
      <c r="O86" s="476"/>
      <c r="P86" s="974" t="str">
        <f>IF(C86="本年度", PRODUCT(F86, I86, L86, N86), "")</f>
        <v/>
      </c>
      <c r="Q86" s="974" t="str">
        <f>IF(C86="翌年度", PRODUCT(F86, I86, L86, N86), "")</f>
        <v/>
      </c>
    </row>
    <row r="87" spans="1:17" ht="17.100000000000001" customHeight="1">
      <c r="A87" s="941" t="s">
        <v>619</v>
      </c>
      <c r="B87" s="984">
        <f>SUM(P88:Q97)</f>
        <v>0</v>
      </c>
      <c r="C87" s="700"/>
      <c r="D87" s="1558"/>
      <c r="E87" s="1559"/>
      <c r="F87" s="710"/>
      <c r="G87" s="82"/>
      <c r="H87" s="82"/>
      <c r="I87" s="83"/>
      <c r="J87" s="84"/>
      <c r="K87" s="82"/>
      <c r="L87" s="83"/>
      <c r="M87" s="85"/>
      <c r="N87" s="83"/>
      <c r="O87" s="86"/>
      <c r="P87" s="985">
        <f>SUM(P88:P97)</f>
        <v>0</v>
      </c>
      <c r="Q87" s="985">
        <f>SUM(Q88:Q97)</f>
        <v>0</v>
      </c>
    </row>
    <row r="88" spans="1:17" ht="17.100000000000001" customHeight="1">
      <c r="A88" s="942"/>
      <c r="B88" s="987"/>
      <c r="C88" s="498" t="s">
        <v>582</v>
      </c>
      <c r="D88" s="1570"/>
      <c r="E88" s="1571"/>
      <c r="F88" s="706"/>
      <c r="G88" s="112" t="s">
        <v>583</v>
      </c>
      <c r="H88" s="113" t="s">
        <v>584</v>
      </c>
      <c r="I88" s="114"/>
      <c r="J88" s="465" t="s">
        <v>225</v>
      </c>
      <c r="K88" s="113"/>
      <c r="L88" s="114"/>
      <c r="M88" s="115"/>
      <c r="N88" s="456"/>
      <c r="O88" s="116"/>
      <c r="P88" s="972" t="str">
        <f t="shared" ref="P88:P97" si="13">IF(C88="本年度", PRODUCT(F88, I88, L88, N88), "")</f>
        <v/>
      </c>
      <c r="Q88" s="972" t="str">
        <f>IF(C88="翌年度", PRODUCT(F88, I88, L88, N88), "")</f>
        <v/>
      </c>
    </row>
    <row r="89" spans="1:17" ht="17.100000000000001" customHeight="1">
      <c r="A89" s="942"/>
      <c r="B89" s="987"/>
      <c r="C89" s="494" t="s">
        <v>582</v>
      </c>
      <c r="D89" s="1578"/>
      <c r="E89" s="1579"/>
      <c r="F89" s="707"/>
      <c r="G89" s="99" t="s">
        <v>583</v>
      </c>
      <c r="H89" s="100" t="s">
        <v>594</v>
      </c>
      <c r="I89" s="101"/>
      <c r="J89" s="103" t="s">
        <v>225</v>
      </c>
      <c r="K89" s="100"/>
      <c r="L89" s="101"/>
      <c r="M89" s="106"/>
      <c r="N89" s="110"/>
      <c r="O89" s="105"/>
      <c r="P89" s="973" t="str">
        <f t="shared" si="13"/>
        <v/>
      </c>
      <c r="Q89" s="973" t="str">
        <f t="shared" ref="Q89:Q97" si="14">IF(C89="翌年度", PRODUCT(F89, I89, L89, N89), "")</f>
        <v/>
      </c>
    </row>
    <row r="90" spans="1:17" ht="17.100000000000001" customHeight="1">
      <c r="A90" s="942"/>
      <c r="B90" s="987"/>
      <c r="C90" s="494" t="s">
        <v>582</v>
      </c>
      <c r="D90" s="1578"/>
      <c r="E90" s="1579"/>
      <c r="F90" s="707"/>
      <c r="G90" s="99" t="s">
        <v>583</v>
      </c>
      <c r="H90" s="100" t="s">
        <v>594</v>
      </c>
      <c r="I90" s="101"/>
      <c r="J90" s="103" t="s">
        <v>596</v>
      </c>
      <c r="K90" s="100" t="s">
        <v>594</v>
      </c>
      <c r="L90" s="101"/>
      <c r="M90" s="123" t="s">
        <v>225</v>
      </c>
      <c r="N90" s="110"/>
      <c r="O90" s="105"/>
      <c r="P90" s="973" t="str">
        <f t="shared" si="13"/>
        <v/>
      </c>
      <c r="Q90" s="973" t="str">
        <f t="shared" si="14"/>
        <v/>
      </c>
    </row>
    <row r="91" spans="1:17" ht="17.100000000000001" customHeight="1">
      <c r="A91" s="942"/>
      <c r="B91" s="987"/>
      <c r="C91" s="494" t="s">
        <v>582</v>
      </c>
      <c r="D91" s="1578"/>
      <c r="E91" s="1579"/>
      <c r="F91" s="707"/>
      <c r="G91" s="99" t="s">
        <v>583</v>
      </c>
      <c r="H91" s="100" t="s">
        <v>594</v>
      </c>
      <c r="I91" s="101"/>
      <c r="J91" s="103" t="s">
        <v>595</v>
      </c>
      <c r="K91" s="100" t="s">
        <v>594</v>
      </c>
      <c r="L91" s="101"/>
      <c r="M91" s="123" t="s">
        <v>225</v>
      </c>
      <c r="N91" s="110"/>
      <c r="O91" s="105"/>
      <c r="P91" s="973" t="str">
        <f t="shared" si="13"/>
        <v/>
      </c>
      <c r="Q91" s="973" t="str">
        <f t="shared" si="14"/>
        <v/>
      </c>
    </row>
    <row r="92" spans="1:17" ht="17.100000000000001" customHeight="1">
      <c r="A92" s="942"/>
      <c r="B92" s="987"/>
      <c r="C92" s="494" t="s">
        <v>582</v>
      </c>
      <c r="D92" s="1578"/>
      <c r="E92" s="1579"/>
      <c r="F92" s="707"/>
      <c r="G92" s="99" t="s">
        <v>583</v>
      </c>
      <c r="H92" s="100" t="s">
        <v>594</v>
      </c>
      <c r="I92" s="101"/>
      <c r="J92" s="103" t="s">
        <v>225</v>
      </c>
      <c r="K92" s="100"/>
      <c r="L92" s="101"/>
      <c r="M92" s="110"/>
      <c r="N92" s="110"/>
      <c r="O92" s="105"/>
      <c r="P92" s="973" t="str">
        <f t="shared" si="13"/>
        <v/>
      </c>
      <c r="Q92" s="973" t="str">
        <f t="shared" si="14"/>
        <v/>
      </c>
    </row>
    <row r="93" spans="1:17" ht="17.100000000000001" customHeight="1">
      <c r="A93" s="942"/>
      <c r="B93" s="987"/>
      <c r="C93" s="494" t="s">
        <v>582</v>
      </c>
      <c r="D93" s="1578"/>
      <c r="E93" s="1579"/>
      <c r="F93" s="707"/>
      <c r="G93" s="99" t="s">
        <v>583</v>
      </c>
      <c r="H93" s="100" t="s">
        <v>594</v>
      </c>
      <c r="I93" s="101"/>
      <c r="J93" s="103" t="s">
        <v>225</v>
      </c>
      <c r="K93" s="100"/>
      <c r="L93" s="101"/>
      <c r="M93" s="106"/>
      <c r="N93" s="110"/>
      <c r="O93" s="105"/>
      <c r="P93" s="973" t="str">
        <f t="shared" si="13"/>
        <v/>
      </c>
      <c r="Q93" s="973" t="str">
        <f t="shared" si="14"/>
        <v/>
      </c>
    </row>
    <row r="94" spans="1:17" ht="17.100000000000001" customHeight="1">
      <c r="A94" s="942"/>
      <c r="B94" s="987"/>
      <c r="C94" s="494" t="s">
        <v>582</v>
      </c>
      <c r="D94" s="1578"/>
      <c r="E94" s="1579"/>
      <c r="F94" s="707"/>
      <c r="G94" s="99" t="s">
        <v>583</v>
      </c>
      <c r="H94" s="100" t="s">
        <v>594</v>
      </c>
      <c r="I94" s="101"/>
      <c r="J94" s="103" t="s">
        <v>225</v>
      </c>
      <c r="K94" s="100"/>
      <c r="L94" s="101"/>
      <c r="M94" s="106"/>
      <c r="N94" s="110"/>
      <c r="O94" s="105"/>
      <c r="P94" s="973" t="str">
        <f t="shared" si="13"/>
        <v/>
      </c>
      <c r="Q94" s="973" t="str">
        <f t="shared" si="14"/>
        <v/>
      </c>
    </row>
    <row r="95" spans="1:17" ht="17.100000000000001" customHeight="1">
      <c r="A95" s="942"/>
      <c r="B95" s="987"/>
      <c r="C95" s="494" t="s">
        <v>582</v>
      </c>
      <c r="D95" s="1578"/>
      <c r="E95" s="1579"/>
      <c r="F95" s="707"/>
      <c r="G95" s="99" t="s">
        <v>583</v>
      </c>
      <c r="H95" s="100" t="s">
        <v>594</v>
      </c>
      <c r="I95" s="101"/>
      <c r="J95" s="103" t="s">
        <v>596</v>
      </c>
      <c r="K95" s="100" t="s">
        <v>594</v>
      </c>
      <c r="L95" s="101"/>
      <c r="M95" s="123" t="s">
        <v>225</v>
      </c>
      <c r="N95" s="110"/>
      <c r="O95" s="105"/>
      <c r="P95" s="973" t="str">
        <f t="shared" si="13"/>
        <v/>
      </c>
      <c r="Q95" s="973" t="str">
        <f t="shared" si="14"/>
        <v/>
      </c>
    </row>
    <row r="96" spans="1:17" ht="17.100000000000001" customHeight="1">
      <c r="A96" s="942"/>
      <c r="B96" s="987"/>
      <c r="C96" s="494" t="s">
        <v>582</v>
      </c>
      <c r="D96" s="1578"/>
      <c r="E96" s="1579"/>
      <c r="F96" s="707"/>
      <c r="G96" s="99" t="s">
        <v>583</v>
      </c>
      <c r="H96" s="100" t="s">
        <v>594</v>
      </c>
      <c r="I96" s="101"/>
      <c r="J96" s="103" t="s">
        <v>595</v>
      </c>
      <c r="K96" s="100" t="s">
        <v>594</v>
      </c>
      <c r="L96" s="101"/>
      <c r="M96" s="123" t="s">
        <v>225</v>
      </c>
      <c r="N96" s="110"/>
      <c r="O96" s="105"/>
      <c r="P96" s="973" t="str">
        <f t="shared" si="13"/>
        <v/>
      </c>
      <c r="Q96" s="973" t="str">
        <f t="shared" si="14"/>
        <v/>
      </c>
    </row>
    <row r="97" spans="1:17" ht="17.100000000000001" customHeight="1">
      <c r="A97" s="942"/>
      <c r="B97" s="987"/>
      <c r="C97" s="494" t="s">
        <v>582</v>
      </c>
      <c r="D97" s="1578"/>
      <c r="E97" s="1579"/>
      <c r="F97" s="707"/>
      <c r="G97" s="99" t="s">
        <v>583</v>
      </c>
      <c r="H97" s="100" t="s">
        <v>594</v>
      </c>
      <c r="I97" s="101"/>
      <c r="J97" s="103" t="s">
        <v>225</v>
      </c>
      <c r="K97" s="100"/>
      <c r="L97" s="101"/>
      <c r="M97" s="110"/>
      <c r="N97" s="110"/>
      <c r="O97" s="105"/>
      <c r="P97" s="973" t="str">
        <f t="shared" si="13"/>
        <v/>
      </c>
      <c r="Q97" s="973" t="str">
        <f t="shared" si="14"/>
        <v/>
      </c>
    </row>
    <row r="98" spans="1:17" ht="19.5" customHeight="1">
      <c r="A98" s="950" t="s">
        <v>620</v>
      </c>
      <c r="B98" s="984">
        <f>SUM(P99:Q99)</f>
        <v>0</v>
      </c>
      <c r="C98" s="700"/>
      <c r="D98" s="1558"/>
      <c r="E98" s="1559"/>
      <c r="F98" s="710"/>
      <c r="G98" s="82"/>
      <c r="H98" s="82"/>
      <c r="I98" s="83"/>
      <c r="J98" s="84"/>
      <c r="K98" s="82"/>
      <c r="L98" s="83"/>
      <c r="M98" s="85"/>
      <c r="N98" s="83"/>
      <c r="O98" s="86"/>
      <c r="P98" s="985">
        <f>SUM(P99)</f>
        <v>0</v>
      </c>
      <c r="Q98" s="985">
        <f>SUM(Q99)</f>
        <v>0</v>
      </c>
    </row>
    <row r="99" spans="1:17" ht="17.100000000000001" customHeight="1">
      <c r="A99" s="951"/>
      <c r="B99" s="971"/>
      <c r="C99" s="499" t="s">
        <v>582</v>
      </c>
      <c r="D99" s="1566"/>
      <c r="E99" s="1567"/>
      <c r="F99" s="713"/>
      <c r="G99" s="87" t="s">
        <v>583</v>
      </c>
      <c r="H99" s="88" t="s">
        <v>584</v>
      </c>
      <c r="I99" s="129"/>
      <c r="J99" s="130" t="s">
        <v>585</v>
      </c>
      <c r="K99" s="131"/>
      <c r="L99" s="129"/>
      <c r="M99" s="130"/>
      <c r="N99" s="132"/>
      <c r="O99" s="477"/>
      <c r="P99" s="988" t="str">
        <f>IF(C99="本年度", PRODUCT(F99, I99, L99, N99), "")</f>
        <v/>
      </c>
      <c r="Q99" s="988" t="str">
        <f>IF(C99="翌年度", PRODUCT(F99, I99, L99, N99), "")</f>
        <v/>
      </c>
    </row>
    <row r="100" spans="1:17">
      <c r="A100" s="954" t="s">
        <v>621</v>
      </c>
      <c r="B100" s="969">
        <f>B8</f>
        <v>0</v>
      </c>
      <c r="C100" s="142"/>
      <c r="D100" s="1568"/>
      <c r="E100" s="1569"/>
      <c r="F100" s="471"/>
      <c r="G100" s="90"/>
      <c r="H100" s="90"/>
      <c r="I100" s="91"/>
      <c r="J100" s="92"/>
      <c r="K100" s="90"/>
      <c r="L100" s="91"/>
      <c r="M100" s="93"/>
      <c r="N100" s="91"/>
      <c r="O100" s="94"/>
      <c r="P100" s="969">
        <f>P8</f>
        <v>0</v>
      </c>
      <c r="Q100" s="969">
        <f>Q8</f>
        <v>0</v>
      </c>
    </row>
    <row r="101" spans="1:17" ht="20.100000000000001" customHeight="1">
      <c r="A101" s="134"/>
      <c r="B101" s="856"/>
      <c r="C101" s="856"/>
      <c r="D101" s="857"/>
      <c r="E101" s="857"/>
      <c r="F101" s="858"/>
      <c r="G101" s="857"/>
      <c r="H101" s="859"/>
      <c r="I101" s="860"/>
      <c r="J101" s="857"/>
      <c r="K101" s="857"/>
      <c r="L101" s="860"/>
      <c r="M101" s="860"/>
      <c r="N101" s="860"/>
      <c r="O101" s="857"/>
      <c r="P101" s="857"/>
      <c r="Q101" s="861"/>
    </row>
    <row r="102" spans="1:17" ht="20.100000000000001" customHeight="1">
      <c r="A102" s="134"/>
      <c r="B102" s="856"/>
      <c r="C102" s="856"/>
      <c r="D102" s="857"/>
      <c r="E102" s="857"/>
      <c r="F102" s="858"/>
      <c r="G102" s="857"/>
      <c r="H102" s="859"/>
      <c r="I102" s="860"/>
      <c r="J102" s="857"/>
      <c r="K102" s="857"/>
      <c r="L102" s="860"/>
      <c r="M102" s="860"/>
      <c r="N102" s="860"/>
      <c r="O102" s="857"/>
      <c r="P102" s="857"/>
      <c r="Q102" s="861"/>
    </row>
    <row r="103" spans="1:17" ht="20.100000000000001" customHeight="1">
      <c r="A103" s="134"/>
      <c r="B103" s="856"/>
      <c r="C103" s="856"/>
      <c r="D103" s="857"/>
      <c r="E103" s="857"/>
      <c r="F103" s="858"/>
      <c r="G103" s="857"/>
      <c r="H103" s="859"/>
      <c r="I103" s="860"/>
      <c r="J103" s="857"/>
      <c r="K103" s="857"/>
      <c r="L103" s="860"/>
      <c r="M103" s="860"/>
      <c r="N103" s="860"/>
      <c r="O103" s="857"/>
      <c r="P103" s="857"/>
      <c r="Q103" s="861"/>
    </row>
    <row r="104" spans="1:17" ht="20.100000000000001" customHeight="1">
      <c r="A104" s="134"/>
      <c r="B104" s="856"/>
      <c r="C104" s="856"/>
      <c r="D104" s="857"/>
      <c r="E104" s="857"/>
      <c r="F104" s="858"/>
      <c r="G104" s="857"/>
      <c r="H104" s="859"/>
      <c r="I104" s="860"/>
      <c r="J104" s="857"/>
      <c r="K104" s="857"/>
      <c r="L104" s="860"/>
      <c r="M104" s="860"/>
      <c r="N104" s="860"/>
      <c r="O104" s="857"/>
      <c r="P104" s="857"/>
      <c r="Q104" s="861"/>
    </row>
    <row r="105" spans="1:17" ht="20.100000000000001" customHeight="1">
      <c r="A105" s="136"/>
      <c r="B105" s="133"/>
      <c r="C105" s="133"/>
      <c r="D105" s="134"/>
      <c r="E105" s="134"/>
      <c r="F105" s="135"/>
      <c r="G105" s="136"/>
      <c r="H105" s="63"/>
      <c r="I105" s="137"/>
      <c r="J105" s="136"/>
      <c r="K105" s="136"/>
      <c r="L105" s="137"/>
      <c r="M105" s="137"/>
      <c r="N105" s="137"/>
      <c r="O105" s="136"/>
      <c r="P105" s="136"/>
      <c r="Q105" s="138"/>
    </row>
    <row r="106" spans="1:17" ht="15.95" customHeight="1">
      <c r="F106" s="139"/>
      <c r="G106" s="69"/>
      <c r="I106" s="140"/>
      <c r="L106" s="140"/>
      <c r="M106" s="140"/>
      <c r="N106" s="140"/>
      <c r="Q106" s="70"/>
    </row>
    <row r="107" spans="1:17" ht="15.95" customHeight="1">
      <c r="F107" s="139"/>
      <c r="G107" s="69"/>
      <c r="I107" s="140"/>
      <c r="L107" s="140"/>
      <c r="M107" s="140"/>
      <c r="N107" s="140"/>
    </row>
    <row r="108" spans="1:17" ht="15.95" customHeight="1">
      <c r="F108" s="139"/>
      <c r="G108" s="69"/>
      <c r="I108" s="140"/>
      <c r="L108" s="140"/>
      <c r="M108" s="140"/>
      <c r="N108" s="140"/>
    </row>
    <row r="109" spans="1:17" ht="15.95" customHeight="1">
      <c r="F109" s="139"/>
      <c r="G109" s="69"/>
      <c r="I109" s="140"/>
      <c r="L109" s="140"/>
      <c r="M109" s="140"/>
      <c r="N109" s="140"/>
    </row>
    <row r="110" spans="1:17" ht="15.95" customHeight="1">
      <c r="F110" s="139"/>
      <c r="G110" s="69"/>
      <c r="I110" s="140"/>
      <c r="L110" s="140"/>
      <c r="M110" s="140"/>
      <c r="N110" s="140"/>
    </row>
    <row r="111" spans="1:17" ht="15.95" customHeight="1">
      <c r="F111" s="139"/>
      <c r="G111" s="69"/>
      <c r="I111" s="140"/>
      <c r="L111" s="140"/>
      <c r="M111" s="140"/>
      <c r="N111" s="140"/>
    </row>
    <row r="112" spans="1:17" ht="15.95" customHeight="1">
      <c r="F112" s="139"/>
      <c r="G112" s="69"/>
    </row>
    <row r="113" spans="3:17" ht="15.95" customHeight="1">
      <c r="F113" s="139"/>
      <c r="G113" s="69"/>
    </row>
    <row r="114" spans="3:17" ht="15.95" customHeight="1">
      <c r="F114" s="139"/>
      <c r="G114" s="69"/>
    </row>
    <row r="115" spans="3:17" ht="15.95" customHeight="1">
      <c r="C115" s="60"/>
      <c r="D115" s="60"/>
      <c r="E115" s="60"/>
      <c r="F115" s="139"/>
      <c r="G115" s="60"/>
      <c r="I115" s="60"/>
      <c r="J115" s="60"/>
      <c r="K115" s="60"/>
      <c r="L115" s="60"/>
      <c r="M115" s="60"/>
      <c r="N115" s="60"/>
      <c r="O115" s="60"/>
      <c r="P115" s="60"/>
      <c r="Q115" s="60"/>
    </row>
    <row r="116" spans="3:17" ht="15.95" customHeight="1">
      <c r="C116" s="60"/>
      <c r="D116" s="60"/>
      <c r="E116" s="60"/>
      <c r="F116" s="139"/>
      <c r="G116" s="60"/>
      <c r="I116" s="60"/>
      <c r="J116" s="60"/>
      <c r="K116" s="60"/>
      <c r="L116" s="60"/>
      <c r="M116" s="60"/>
      <c r="N116" s="60"/>
      <c r="O116" s="60"/>
      <c r="P116" s="60"/>
      <c r="Q116" s="60"/>
    </row>
    <row r="117" spans="3:17" ht="15.95" customHeight="1">
      <c r="F117" s="139"/>
      <c r="G117" s="69"/>
    </row>
    <row r="118" spans="3:17" ht="15.95" customHeight="1">
      <c r="F118" s="139"/>
      <c r="G118" s="69"/>
    </row>
    <row r="119" spans="3:17" ht="15.95" customHeight="1">
      <c r="F119" s="139"/>
      <c r="G119" s="69"/>
    </row>
    <row r="120" spans="3:17" ht="15.95" customHeight="1">
      <c r="F120" s="139"/>
      <c r="G120" s="69"/>
    </row>
    <row r="121" spans="3:17" ht="15.95" customHeight="1">
      <c r="F121" s="139"/>
      <c r="G121" s="69"/>
    </row>
    <row r="122" spans="3:17" ht="15.95" customHeight="1">
      <c r="F122" s="139"/>
      <c r="G122" s="69"/>
    </row>
    <row r="123" spans="3:17" ht="15.95" customHeight="1">
      <c r="F123" s="139"/>
    </row>
    <row r="124" spans="3:17">
      <c r="F124" s="139"/>
    </row>
    <row r="125" spans="3:17">
      <c r="F125" s="139"/>
    </row>
  </sheetData>
  <sheetProtection sheet="1" formatCells="0" formatColumns="0" formatRows="0" insertRows="0" deleteRows="0" sort="0" autoFilter="0" pivotTables="0"/>
  <mergeCells count="74">
    <mergeCell ref="D8:E8"/>
    <mergeCell ref="D11:E11"/>
    <mergeCell ref="D10:E10"/>
    <mergeCell ref="D9:E9"/>
    <mergeCell ref="D31:E31"/>
    <mergeCell ref="D30:E30"/>
    <mergeCell ref="D29:E29"/>
    <mergeCell ref="D28:E28"/>
    <mergeCell ref="D12:E12"/>
    <mergeCell ref="D20:E20"/>
    <mergeCell ref="D19:E19"/>
    <mergeCell ref="D18:E18"/>
    <mergeCell ref="A5:Q5"/>
    <mergeCell ref="F7:O7"/>
    <mergeCell ref="D7:E7"/>
    <mergeCell ref="F2:G2"/>
    <mergeCell ref="I2:J2"/>
    <mergeCell ref="L2:N2"/>
    <mergeCell ref="A3:D3"/>
    <mergeCell ref="F3:G3"/>
    <mergeCell ref="I3:J3"/>
    <mergeCell ref="L3:N3"/>
    <mergeCell ref="D38:E38"/>
    <mergeCell ref="D37:E37"/>
    <mergeCell ref="D36:E36"/>
    <mergeCell ref="D35:E35"/>
    <mergeCell ref="D13:E13"/>
    <mergeCell ref="D17:E17"/>
    <mergeCell ref="D14:E14"/>
    <mergeCell ref="D15:E15"/>
    <mergeCell ref="D16:E16"/>
    <mergeCell ref="D32:E32"/>
    <mergeCell ref="D33:E33"/>
    <mergeCell ref="D34:E34"/>
    <mergeCell ref="D42:E42"/>
    <mergeCell ref="D41:E41"/>
    <mergeCell ref="D40:E40"/>
    <mergeCell ref="D39:E39"/>
    <mergeCell ref="D45:E45"/>
    <mergeCell ref="D44:E44"/>
    <mergeCell ref="D43:E43"/>
    <mergeCell ref="D96:E96"/>
    <mergeCell ref="D97:E97"/>
    <mergeCell ref="D84:E84"/>
    <mergeCell ref="D85:E85"/>
    <mergeCell ref="D86:E86"/>
    <mergeCell ref="D87:E87"/>
    <mergeCell ref="D89:E89"/>
    <mergeCell ref="D93:E93"/>
    <mergeCell ref="D92:E92"/>
    <mergeCell ref="D91:E91"/>
    <mergeCell ref="D90:E90"/>
    <mergeCell ref="D94:E94"/>
    <mergeCell ref="D99:E99"/>
    <mergeCell ref="D98:E98"/>
    <mergeCell ref="D100:E100"/>
    <mergeCell ref="D61:E61"/>
    <mergeCell ref="D62:E62"/>
    <mergeCell ref="D63:E63"/>
    <mergeCell ref="D64:E64"/>
    <mergeCell ref="D65:E65"/>
    <mergeCell ref="D66:E66"/>
    <mergeCell ref="D67:E67"/>
    <mergeCell ref="D68:E68"/>
    <mergeCell ref="D69:E69"/>
    <mergeCell ref="D70:E70"/>
    <mergeCell ref="D71:E71"/>
    <mergeCell ref="D88:E88"/>
    <mergeCell ref="D95:E95"/>
    <mergeCell ref="D79:E79"/>
    <mergeCell ref="D80:E80"/>
    <mergeCell ref="D82:E82"/>
    <mergeCell ref="D81:E81"/>
    <mergeCell ref="D83:E83"/>
  </mergeCells>
  <phoneticPr fontId="4"/>
  <conditionalFormatting sqref="C11 C13:C20 C22:C27 C30:C38 C40:C42 C44:C45 C47:C51 C53:C57 C59:C60 C62:C63 C67:C71 C73:C78 C83 C85:C86 C88:C97 C99:C100">
    <cfRule type="cellIs" dxfId="35" priority="5" operator="equal">
      <formula>"翌年度"</formula>
    </cfRule>
    <cfRule type="cellIs" dxfId="34" priority="6" operator="equal">
      <formula>"本年度"</formula>
    </cfRule>
  </conditionalFormatting>
  <conditionalFormatting sqref="C81">
    <cfRule type="cellIs" dxfId="33" priority="1" operator="equal">
      <formula>"翌年度"</formula>
    </cfRule>
    <cfRule type="cellIs" dxfId="32" priority="2" operator="equal">
      <formula>"本年度"</formula>
    </cfRule>
  </conditionalFormatting>
  <conditionalFormatting sqref="P11:P100 Q79">
    <cfRule type="expression" dxfId="31" priority="4">
      <formula>$C11="本年度"</formula>
    </cfRule>
  </conditionalFormatting>
  <conditionalFormatting sqref="Q11:Q78 Q80:Q99">
    <cfRule type="expression" dxfId="30" priority="3">
      <formula>$C11="翌年度"</formula>
    </cfRule>
  </conditionalFormatting>
  <dataValidations count="9">
    <dataValidation type="list" allowBlank="1" showInputMessage="1" showErrorMessage="1" sqref="B2:C2" xr:uid="{1EC6A322-0147-4482-92DD-E6BCEFFCDF5C}">
      <formula1>#REF!</formula1>
    </dataValidation>
    <dataValidation type="list" allowBlank="1" showInputMessage="1" showErrorMessage="1" sqref="C61 C46 C72 C52 C21 C39 C43 C58 C28 C12 C64:C65" xr:uid="{2836E99C-6BED-42AA-A68E-C9D1CD1A8BFA}">
      <formula1>"2025年度,2026年度"</formula1>
    </dataValidation>
    <dataValidation type="list" allowBlank="1" showInputMessage="1" showErrorMessage="1" sqref="E22:E27" xr:uid="{FBA07819-6AAB-4DAE-9056-53000478DD4F}">
      <formula1>"選択してください,(3)-a. 教材原稿料,(3)-b. 教材印刷製本費,(3)-c. 教材消耗品費,(3)-d. 教材費その他諸経費,(3)-e. 教材制作等委託外注費"</formula1>
    </dataValidation>
    <dataValidation type="list" allowBlank="1" showInputMessage="1" showErrorMessage="1" sqref="E47:E51" xr:uid="{15D6D6FB-561A-4431-942E-7A5DF8551DFE}">
      <formula1>"選択してください,(7)-a. 資機材購入費及び賃借料,(7)-b. 資機材調達諸経費"</formula1>
    </dataValidation>
    <dataValidation type="list" allowBlank="1" showInputMessage="1" showErrorMessage="1" sqref="E59:E60" xr:uid="{412D522D-5F05-4FF5-9B59-C5AFA4B66DC9}">
      <formula1>"選択してください,(9)-a. 講座実施消耗品費,(9)-b. 講座実施学外移動旅費,(9)-c. 講座実施その他諸経費"</formula1>
    </dataValidation>
    <dataValidation type="list" allowBlank="1" showInputMessage="1" showErrorMessage="1" sqref="E53:E57" xr:uid="{EEA2E187-DA0C-4A59-8F3C-3A4C5C4CEEE6}">
      <formula1>"選択してください,(8)-a. 遠隔機材環境賃借料,(8)-b. 遠隔機材環境諸経費"</formula1>
    </dataValidation>
    <dataValidation type="list" allowBlank="1" showInputMessage="1" showErrorMessage="1" sqref="E73:E78" xr:uid="{F4E3F92F-7368-4330-AAC1-1B1B46BD5B2E}">
      <formula1>"選択してください,(2)-a. インターンシップ通訳費,(2)-b. インターンシップ施設等使用料,(2)-c. インターンシップ資料印刷製本費,(2)-d  インターンシップ機器賃借料,(2)-e. インターンシップ消耗品費,(3)-f. インターンシップその他諸経費"</formula1>
    </dataValidation>
    <dataValidation type="list" allowBlank="1" showInputMessage="1" showErrorMessage="1" sqref="C11 C13:C20 C99 C29:C38 C40:C42 C44:C45 C47:C51 C53:C57 C59:C60 C62:C63 C66:C71 C73:C78 C81 C83 C85:C86 C88:C97 C22:C27" xr:uid="{8377AA6B-4F33-4830-A878-9E9250E1D119}">
      <formula1>"選択してください,本年度,翌年度"</formula1>
    </dataValidation>
    <dataValidation type="list" allowBlank="1" showInputMessage="1" showErrorMessage="1" sqref="J22:J27" xr:uid="{4664718E-007D-4143-BCC1-0AEDF6ABBD38}">
      <formula1>"スライド,枚"</formula1>
    </dataValidation>
  </dataValidations>
  <printOptions horizontalCentered="1"/>
  <pageMargins left="0.55118110236220474" right="0.55118110236220474" top="0.47244094488188981" bottom="0.43307086614173229" header="0.6692913385826772" footer="0.70866141732283472"/>
  <pageSetup paperSize="8" scale="63" orientation="portrait" blackAndWhite="1"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13507c8-d662-49c4-a909-fc31cbd576ff" xsi:nil="true"/>
    <lcf76f155ced4ddcb4097134ff3c332f xmlns="2a9c6473-70ca-4377-92db-b35c17702f3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BA6F22894912F4993014676C3D0D495" ma:contentTypeVersion="9" ma:contentTypeDescription="新しいドキュメントを作成します。" ma:contentTypeScope="" ma:versionID="6146ebda47f3fc815debbc15a722420d">
  <xsd:schema xmlns:xsd="http://www.w3.org/2001/XMLSchema" xmlns:xs="http://www.w3.org/2001/XMLSchema" xmlns:p="http://schemas.microsoft.com/office/2006/metadata/properties" xmlns:ns2="2a9c6473-70ca-4377-92db-b35c17702f36" xmlns:ns3="113507c8-d662-49c4-a909-fc31cbd576ff" targetNamespace="http://schemas.microsoft.com/office/2006/metadata/properties" ma:root="true" ma:fieldsID="de575737b2c0dd4b267e8a75481d77ea" ns2:_="" ns3:_="">
    <xsd:import namespace="2a9c6473-70ca-4377-92db-b35c17702f36"/>
    <xsd:import namespace="113507c8-d662-49c4-a909-fc31cbd576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9c6473-70ca-4377-92db-b35c17702f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812488da-efd6-4eab-af97-70fd592bbd7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3507c8-d662-49c4-a909-fc31cbd576f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4436ae2-2d98-4639-ace4-6897a5ab4382}" ma:internalName="TaxCatchAll" ma:showField="CatchAllData" ma:web="113507c8-d662-49c4-a909-fc31cbd576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13C885-BA25-40CB-94C0-AF3AA4AEB9D0}"/>
</file>

<file path=customXml/itemProps2.xml><?xml version="1.0" encoding="utf-8"?>
<ds:datastoreItem xmlns:ds="http://schemas.openxmlformats.org/officeDocument/2006/customXml" ds:itemID="{83FC6523-9B6B-4CAE-AC3D-2FAA240D0FE5}"/>
</file>

<file path=customXml/itemProps3.xml><?xml version="1.0" encoding="utf-8"?>
<ds:datastoreItem xmlns:ds="http://schemas.openxmlformats.org/officeDocument/2006/customXml" ds:itemID="{2419BB34-3C5A-47F3-AEF5-01F4EA5804BB}"/>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
  <dcterms:created xsi:type="dcterms:W3CDTF">2020-07-02T04:43:32Z</dcterms:created>
  <dcterms:modified xsi:type="dcterms:W3CDTF">2026-04-22T04:25:30Z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0x0101008BA6F22894912F4993014676C3D0D495</vt:lpwstr>
  </property>
  <property fmtid="{D5CDD505-2E9C-101B-9397-08002B2CF9AE}" pid="3" name="MediaServiceImageTags">
    <vt:lpwstr/>
  </property>
</Properties>
</file>